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FY 2010 - FY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N13" i="1"/>
  <c r="N6" i="1"/>
  <c r="N5" i="1" s="1"/>
  <c r="O20" i="1"/>
  <c r="O13" i="1"/>
  <c r="O3" i="1"/>
  <c r="O6" i="1" s="1"/>
  <c r="N7" i="1" l="1"/>
  <c r="O5" i="1"/>
  <c r="O7" i="1" s="1"/>
  <c r="N11" i="1"/>
  <c r="O11" i="1" s="1"/>
  <c r="N12" i="1"/>
  <c r="N18" i="1"/>
  <c r="O18" i="1" s="1"/>
  <c r="N19" i="1"/>
  <c r="O19" i="1" s="1"/>
  <c r="O21" i="1" s="1"/>
  <c r="N4" i="1"/>
  <c r="O4" i="1" s="1"/>
  <c r="O12" i="1" l="1"/>
  <c r="O14" i="1" s="1"/>
  <c r="N14" i="1"/>
  <c r="N21" i="1"/>
</calcChain>
</file>

<file path=xl/sharedStrings.xml><?xml version="1.0" encoding="utf-8"?>
<sst xmlns="http://schemas.openxmlformats.org/spreadsheetml/2006/main" count="32" uniqueCount="32">
  <si>
    <t>Unreserved General Fund</t>
  </si>
  <si>
    <t>General Surplus/Deficit</t>
  </si>
  <si>
    <t>Unreserved Water Fund</t>
  </si>
  <si>
    <t>Water Surplus/Deficit</t>
  </si>
  <si>
    <t>Unreserved Sewer Fund</t>
  </si>
  <si>
    <t>Sewer Surplus/Deficit</t>
  </si>
  <si>
    <t>General Fund Expenditures</t>
  </si>
  <si>
    <t>General Fund Revenue</t>
  </si>
  <si>
    <t>General Fund Ending Balance</t>
  </si>
  <si>
    <t>General Fund Unreserved as a portion of expenditures</t>
  </si>
  <si>
    <t>Water Fund Expenditures</t>
  </si>
  <si>
    <t>Water Fund Revenue</t>
  </si>
  <si>
    <t>Water Fund Ending Balance</t>
  </si>
  <si>
    <t>Water Fund Unreserved as a portion of expenditures</t>
  </si>
  <si>
    <t>Sewer Fund Expenditures</t>
  </si>
  <si>
    <t>Sewer Fund Revenue</t>
  </si>
  <si>
    <t>Sewer Fund Ending Balance</t>
  </si>
  <si>
    <t>Sewer Fund Unreserved as a portion of expenditures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</si>
  <si>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</si>
  <si>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</si>
  <si>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</si>
  <si>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</si>
  <si>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</si>
  <si>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</si>
  <si>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</si>
  <si>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</si>
  <si>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</si>
  <si>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</si>
  <si>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</si>
  <si>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</si>
  <si>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2023 Appropriated</t>
  </si>
  <si>
    <t>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</si>
</sst>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Unreserved Fund Balance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2010 - FY 2023'!$A$5</c:f>
              <c:strCache>
                <c:ptCount val="1"/>
                <c:pt idx="0">
                  <c:v>Unreserved General Fund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2023'!$B$5:$O$5</c:f>
              <c:numCache>
                <c:formatCode>_("$"* #,##0_);_("$"* \(#,##0\);_("$"* "-"??_);_(@_)</c:formatCode>
                <c:ptCount val="14"/>
                <c:pt idx="0">
                  <c:v>1203055</c:v>
                </c:pt>
                <c:pt idx="1">
                  <c:v>427316</c:v>
                </c:pt>
                <c:pt idx="2">
                  <c:v>155380</c:v>
                </c:pt>
                <c:pt idx="3">
                  <c:v>-829445</c:v>
                </c:pt>
                <c:pt idx="4">
                  <c:v>648890.18000000005</c:v>
                </c:pt>
                <c:pt idx="5">
                  <c:v>1487349</c:v>
                </c:pt>
                <c:pt idx="6">
                  <c:v>2118701</c:v>
                </c:pt>
                <c:pt idx="7">
                  <c:v>3833567</c:v>
                </c:pt>
                <c:pt idx="8">
                  <c:v>5085475</c:v>
                </c:pt>
                <c:pt idx="9">
                  <c:v>6909336</c:v>
                </c:pt>
                <c:pt idx="10">
                  <c:v>7930307</c:v>
                </c:pt>
                <c:pt idx="11">
                  <c:v>8669406</c:v>
                </c:pt>
                <c:pt idx="12">
                  <c:v>9243910.5700000003</c:v>
                </c:pt>
                <c:pt idx="13">
                  <c:v>8252651.5700000003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D-4C05-B5A0-24D96EA01E4F}"/>
            </c:ext>
          </c:extLst>
        </c:ser>
        <c:ser>
          <c:idx val="1"/>
          <c:order val="1"/>
          <c:tx>
            <c:strRef>
              <c:f>'FY 2010 - FY 2023'!$A$12</c:f>
              <c:strCache>
                <c:ptCount val="1"/>
                <c:pt idx="0">
                  <c:v>Unreserved Water Fund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2023'!$B$12:$O$12</c:f>
              <c:numCache>
                <c:formatCode>_("$"* #,##0_);_("$"* \(#,##0\);_("$"* "-"??_);_(@_)</c:formatCode>
                <c:ptCount val="14"/>
                <c:pt idx="0">
                  <c:v>26222</c:v>
                </c:pt>
                <c:pt idx="1">
                  <c:v>-32843</c:v>
                </c:pt>
                <c:pt idx="2">
                  <c:v>-49213</c:v>
                </c:pt>
                <c:pt idx="3">
                  <c:v>-338946</c:v>
                </c:pt>
                <c:pt idx="4">
                  <c:v>665030</c:v>
                </c:pt>
                <c:pt idx="5">
                  <c:v>465849</c:v>
                </c:pt>
                <c:pt idx="6">
                  <c:v>968201</c:v>
                </c:pt>
                <c:pt idx="7">
                  <c:v>1341759</c:v>
                </c:pt>
                <c:pt idx="8">
                  <c:v>2008652</c:v>
                </c:pt>
                <c:pt idx="9">
                  <c:v>2478796</c:v>
                </c:pt>
                <c:pt idx="10">
                  <c:v>3031453</c:v>
                </c:pt>
                <c:pt idx="11">
                  <c:v>2896572</c:v>
                </c:pt>
                <c:pt idx="12">
                  <c:v>2906583.87</c:v>
                </c:pt>
                <c:pt idx="13">
                  <c:v>2906583.87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D-4C05-B5A0-24D96EA01E4F}"/>
            </c:ext>
          </c:extLst>
        </c:ser>
        <c:ser>
          <c:idx val="2"/>
          <c:order val="2"/>
          <c:tx>
            <c:strRef>
              <c:f>'FY 2010 - FY 2023'!$A$19</c:f>
              <c:strCache>
                <c:ptCount val="1"/>
                <c:pt idx="0">
                  <c:v>Unreserved Sewer Fund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2023'!$B$19:$O$19</c:f>
              <c:numCache>
                <c:formatCode>_("$"* #,##0_);_("$"* \(#,##0\);_("$"* "-"??_);_(@_)</c:formatCode>
                <c:ptCount val="14"/>
                <c:pt idx="0">
                  <c:v>1574025</c:v>
                </c:pt>
                <c:pt idx="1">
                  <c:v>1433973</c:v>
                </c:pt>
                <c:pt idx="2">
                  <c:v>1408433</c:v>
                </c:pt>
                <c:pt idx="3">
                  <c:v>82889</c:v>
                </c:pt>
                <c:pt idx="4">
                  <c:v>836692</c:v>
                </c:pt>
                <c:pt idx="5">
                  <c:v>737244</c:v>
                </c:pt>
                <c:pt idx="6">
                  <c:v>858060</c:v>
                </c:pt>
                <c:pt idx="7">
                  <c:v>928261</c:v>
                </c:pt>
                <c:pt idx="8">
                  <c:v>1083494</c:v>
                </c:pt>
                <c:pt idx="9">
                  <c:v>1394063</c:v>
                </c:pt>
                <c:pt idx="10">
                  <c:v>2033185</c:v>
                </c:pt>
                <c:pt idx="11">
                  <c:v>1842143</c:v>
                </c:pt>
                <c:pt idx="12">
                  <c:v>1942663.9800000004</c:v>
                </c:pt>
                <c:pt idx="13">
                  <c:v>1942663.9800000004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D-4C05-B5A0-24D96EA0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81135"/>
        <c:axId val="2118761167"/>
      </c:lineChart>
      <c:catAx>
        <c:axId val="21187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61167"/>
        <c:crosses val="autoZero"/>
        <c:auto val="1"/>
        <c:lblAlgn val="ctr"/>
        <c:lblOffset val="100"/>
        <c:noMultiLvlLbl val="0"/>
      </c:catAx>
      <c:valAx>
        <c:axId val="21187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8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Budgetary Surplus</a:t>
            </a:r>
            <a:r>
              <a:rPr lang="en-US" baseline="0"/>
              <a:t> / (Deficits)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'FY 2010 - FY 2023'!$A$6</c:f>
              <c:strCache>
                <c:ptCount val="1"/>
                <c:pt idx="0">
                  <c:v>General Surplus/Deficit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2023'!$B$6:$O$6</c:f>
              <c:numCache>
                <c:formatCode>_("$"* #,##0_);_("$"* \(#,##0\);_("$"* "-"??_);_(@_)</c:formatCode>
                <c:ptCount val="14"/>
                <c:pt idx="0">
                  <c:v>-1101356</c:v>
                </c:pt>
                <c:pt idx="1">
                  <c:v>-1715337</c:v>
                </c:pt>
                <c:pt idx="2">
                  <c:v>-1033737</c:v>
                </c:pt>
                <c:pt idx="3">
                  <c:v>-911091</c:v>
                </c:pt>
                <c:pt idx="4">
                  <c:v>-327884.8200000003</c:v>
                </c:pt>
                <c:pt idx="5">
                  <c:v>898476</c:v>
                </c:pt>
                <c:pt idx="6">
                  <c:v>772908</c:v>
                </c:pt>
                <c:pt idx="7">
                  <c:v>1000127</c:v>
                </c:pt>
                <c:pt idx="8">
                  <c:v>1192161</c:v>
                </c:pt>
                <c:pt idx="9">
                  <c:v>1739329</c:v>
                </c:pt>
                <c:pt idx="10">
                  <c:v>1035062</c:v>
                </c:pt>
                <c:pt idx="11">
                  <c:v>1159022</c:v>
                </c:pt>
                <c:pt idx="12">
                  <c:v>574504.5700000003</c:v>
                </c:pt>
                <c:pt idx="13">
                  <c:v>-991259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6-4335-BFCB-044ECBA5711E}"/>
            </c:ext>
          </c:extLst>
        </c:ser>
        <c:ser>
          <c:idx val="4"/>
          <c:order val="4"/>
          <c:tx>
            <c:strRef>
              <c:f>'FY 2010 - FY 2023'!$A$13</c:f>
              <c:strCache>
                <c:ptCount val="1"/>
                <c:pt idx="0">
                  <c:v>Water Surplus/Deficit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2023'!$B$13:$O$13</c:f>
              <c:numCache>
                <c:formatCode>_("$"* #,##0_);_("$"* \(#,##0\);_("$"* "-"??_);_(@_)</c:formatCode>
                <c:ptCount val="14"/>
                <c:pt idx="0">
                  <c:v>-79263</c:v>
                </c:pt>
                <c:pt idx="1">
                  <c:v>121676</c:v>
                </c:pt>
                <c:pt idx="2">
                  <c:v>188980</c:v>
                </c:pt>
                <c:pt idx="3">
                  <c:v>-474287</c:v>
                </c:pt>
                <c:pt idx="4">
                  <c:v>-27041</c:v>
                </c:pt>
                <c:pt idx="5">
                  <c:v>39791</c:v>
                </c:pt>
                <c:pt idx="6">
                  <c:v>340244</c:v>
                </c:pt>
                <c:pt idx="7">
                  <c:v>447651</c:v>
                </c:pt>
                <c:pt idx="8">
                  <c:v>647005</c:v>
                </c:pt>
                <c:pt idx="9">
                  <c:v>447897</c:v>
                </c:pt>
                <c:pt idx="10">
                  <c:v>509159</c:v>
                </c:pt>
                <c:pt idx="11">
                  <c:v>-134012</c:v>
                </c:pt>
                <c:pt idx="12">
                  <c:v>10011.870000000112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D6-4335-BFCB-044ECBA5711E}"/>
            </c:ext>
          </c:extLst>
        </c:ser>
        <c:ser>
          <c:idx val="5"/>
          <c:order val="5"/>
          <c:tx>
            <c:strRef>
              <c:f>'FY 2010 - FY 2023'!$A$20</c:f>
              <c:strCache>
                <c:ptCount val="1"/>
                <c:pt idx="0">
                  <c:v>Sewer Surplus/Deficit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Appropriated</c:v>
                </c:pt>
              </c:strCache>
            </c:strRef>
          </c:cat>
          <c:val>
            <c:numRef>
              <c:f>'FY 2010 - FY 2023'!$B$20:$O$20</c:f>
              <c:numCache>
                <c:formatCode>_("$"* #,##0_);_("$"* \(#,##0\);_("$"* "-"??_);_(@_)</c:formatCode>
                <c:ptCount val="14"/>
                <c:pt idx="0">
                  <c:v>-276752</c:v>
                </c:pt>
                <c:pt idx="1">
                  <c:v>117225</c:v>
                </c:pt>
                <c:pt idx="2">
                  <c:v>385037</c:v>
                </c:pt>
                <c:pt idx="3">
                  <c:v>-723964</c:v>
                </c:pt>
                <c:pt idx="4">
                  <c:v>370285</c:v>
                </c:pt>
                <c:pt idx="5">
                  <c:v>161163</c:v>
                </c:pt>
                <c:pt idx="6">
                  <c:v>137409</c:v>
                </c:pt>
                <c:pt idx="7">
                  <c:v>-103276</c:v>
                </c:pt>
                <c:pt idx="8">
                  <c:v>125865</c:v>
                </c:pt>
                <c:pt idx="9">
                  <c:v>254904</c:v>
                </c:pt>
                <c:pt idx="10">
                  <c:v>510342</c:v>
                </c:pt>
                <c:pt idx="11">
                  <c:v>-188899</c:v>
                </c:pt>
                <c:pt idx="12">
                  <c:v>100520.98000000045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D6-4335-BFCB-044ECBA57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81135"/>
        <c:axId val="21187611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'FY 2010 - FY 2023'!$A$5</c15:sqref>
                        </c15:formulaRef>
                      </c:ext>
                    </c:extLst>
                    <c:strCache>
                      <c:ptCount val="1"/>
                      <c:pt idx="0">
                        <c:v>Unreserved General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Appropriated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'FY 2010 - FY 2023'!$B$5:$O$5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1203055</c:v>
                      </c:pt>
                      <c:pt idx="1">
                        <c:v>427316</c:v>
                      </c:pt>
                      <c:pt idx="2">
                        <c:v>155380</c:v>
                      </c:pt>
                      <c:pt idx="3">
                        <c:v>-829445</c:v>
                      </c:pt>
                      <c:pt idx="4">
                        <c:v>648890.18000000005</c:v>
                      </c:pt>
                      <c:pt idx="5">
                        <c:v>1487349</c:v>
                      </c:pt>
                      <c:pt idx="6">
                        <c:v>2118701</c:v>
                      </c:pt>
                      <c:pt idx="7">
                        <c:v>3833567</c:v>
                      </c:pt>
                      <c:pt idx="8">
                        <c:v>5085475</c:v>
                      </c:pt>
                      <c:pt idx="9">
                        <c:v>6909336</c:v>
                      </c:pt>
                      <c:pt idx="10">
                        <c:v>7930307</c:v>
                      </c:pt>
                      <c:pt idx="11">
                        <c:v>8669406</c:v>
                      </c:pt>
                      <c:pt idx="12">
                        <c:v>9243910.5700000003</c:v>
                      </c:pt>
                      <c:pt idx="13">
                        <c:v>8252651.5700000003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FD6-4335-BFCB-044ECBA5711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2023'!$A$12</c15:sqref>
                        </c15:formulaRef>
                      </c:ext>
                    </c:extLst>
                    <c:strCache>
                      <c:ptCount val="1"/>
                      <c:pt idx="0">
                        <c:v>Unreserved Water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Appropriated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2023'!$B$12:$O$12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26222</c:v>
                      </c:pt>
                      <c:pt idx="1">
                        <c:v>-32843</c:v>
                      </c:pt>
                      <c:pt idx="2">
                        <c:v>-49213</c:v>
                      </c:pt>
                      <c:pt idx="3">
                        <c:v>-338946</c:v>
                      </c:pt>
                      <c:pt idx="4">
                        <c:v>665030</c:v>
                      </c:pt>
                      <c:pt idx="5">
                        <c:v>465849</c:v>
                      </c:pt>
                      <c:pt idx="6">
                        <c:v>968201</c:v>
                      </c:pt>
                      <c:pt idx="7">
                        <c:v>1341759</c:v>
                      </c:pt>
                      <c:pt idx="8">
                        <c:v>2008652</c:v>
                      </c:pt>
                      <c:pt idx="9">
                        <c:v>2478796</c:v>
                      </c:pt>
                      <c:pt idx="10">
                        <c:v>3031453</c:v>
                      </c:pt>
                      <c:pt idx="11">
                        <c:v>2896572</c:v>
                      </c:pt>
                      <c:pt idx="12">
                        <c:v>2906583.87</c:v>
                      </c:pt>
                      <c:pt idx="13">
                        <c:v>2906583.87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FD6-4335-BFCB-044ECBA5711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2023'!$A$19</c15:sqref>
                        </c15:formulaRef>
                      </c:ext>
                    </c:extLst>
                    <c:strCache>
                      <c:ptCount val="1"/>
                      <c:pt idx="0">
                        <c:v>Unreserved Sewer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Appropriated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2023'!$B$19:$O$19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1574025</c:v>
                      </c:pt>
                      <c:pt idx="1">
                        <c:v>1433973</c:v>
                      </c:pt>
                      <c:pt idx="2">
                        <c:v>1408433</c:v>
                      </c:pt>
                      <c:pt idx="3">
                        <c:v>82889</c:v>
                      </c:pt>
                      <c:pt idx="4">
                        <c:v>836692</c:v>
                      </c:pt>
                      <c:pt idx="5">
                        <c:v>737244</c:v>
                      </c:pt>
                      <c:pt idx="6">
                        <c:v>858060</c:v>
                      </c:pt>
                      <c:pt idx="7">
                        <c:v>928261</c:v>
                      </c:pt>
                      <c:pt idx="8">
                        <c:v>1083494</c:v>
                      </c:pt>
                      <c:pt idx="9">
                        <c:v>1394063</c:v>
                      </c:pt>
                      <c:pt idx="10">
                        <c:v>2033185</c:v>
                      </c:pt>
                      <c:pt idx="11">
                        <c:v>1842143</c:v>
                      </c:pt>
                      <c:pt idx="12">
                        <c:v>1942663.9800000004</c:v>
                      </c:pt>
                      <c:pt idx="13">
                        <c:v>1942663.9800000004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FD6-4335-BFCB-044ECBA5711E}"/>
                  </c:ext>
                </c:extLst>
              </c15:ser>
            </c15:filteredLineSeries>
          </c:ext>
        </c:extLst>
      </c:lineChart>
      <c:catAx>
        <c:axId val="21187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61167"/>
        <c:crosses val="autoZero"/>
        <c:auto val="1"/>
        <c:lblAlgn val="ctr"/>
        <c:lblOffset val="100"/>
        <c:noMultiLvlLbl val="0"/>
      </c:catAx>
      <c:valAx>
        <c:axId val="21187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8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23</xdr:row>
      <xdr:rowOff>85725</xdr:rowOff>
    </xdr:from>
    <xdr:to>
      <xdr:col>5</xdr:col>
      <xdr:colOff>57151</xdr:colOff>
      <xdr:row>42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23</xdr:row>
      <xdr:rowOff>38100</xdr:rowOff>
    </xdr:from>
    <xdr:to>
      <xdr:col>12</xdr:col>
      <xdr:colOff>381001</xdr:colOff>
      <xdr:row>42</xdr:row>
      <xdr:rowOff>133349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abSelected="1" topLeftCell="A10" workbookViewId="0">
      <selection activeCell="K20" sqref="K20"/>
    </sheetView>
  </sheetViews>
  <sheetFormatPr defaultRowHeight="15" x14ac:dyDescent="0.25"/>
  <cols>
    <col min="1" max="1" width="50.140625" style="7" bestFit="1" customWidth="1"/>
    <col min="2" max="11" width="15.28515625" style="7" customWidth="1"/>
    <col min="12" max="13" width="15.28515625" style="7" bestFit="1" customWidth="1"/>
    <col min="14" max="14" width="16.7109375" style="7" bestFit="1" customWidth="1"/>
    <col min="15" max="15" width="20.140625" style="7" bestFit="1" customWidth="1"/>
  </cols>
  <sheetData>
    <row r="1" spans="1:18" s="3" customFormat="1" x14ac:dyDescent="0.25">
      <c r="A1" s="8"/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4" t="s">
        <v>25</v>
      </c>
      <c r="J1" s="4" t="s">
        <v>26</v>
      </c>
      <c r="K1" s="4" t="s">
        <v>27</v>
      </c>
      <c r="L1" s="4" t="s">
        <v>28</v>
      </c>
      <c r="M1" s="4" t="s">
        <v>29</v>
      </c>
      <c r="N1" s="4" t="s">
        <v>31</v>
      </c>
      <c r="O1" s="4" t="s">
        <v>30</v>
      </c>
    </row>
    <row r="2" spans="1:18" x14ac:dyDescent="0.25">
      <c r="A2" s="7" t="s">
        <v>6</v>
      </c>
      <c r="B2" s="5">
        <v>22420197</v>
      </c>
      <c r="C2" s="5">
        <v>22434377</v>
      </c>
      <c r="D2" s="5">
        <v>22960971</v>
      </c>
      <c r="E2" s="5">
        <v>24057696</v>
      </c>
      <c r="F2" s="5">
        <v>23106511</v>
      </c>
      <c r="G2" s="5">
        <v>22317805</v>
      </c>
      <c r="H2" s="5">
        <v>22881705</v>
      </c>
      <c r="I2" s="5">
        <v>23302636</v>
      </c>
      <c r="J2" s="5">
        <v>23800924</v>
      </c>
      <c r="K2" s="5">
        <v>23189294</v>
      </c>
      <c r="L2" s="5">
        <v>22727402</v>
      </c>
      <c r="M2" s="5">
        <v>25720082</v>
      </c>
      <c r="N2" s="5">
        <v>26837618.890000001</v>
      </c>
      <c r="O2" s="5">
        <v>27540718</v>
      </c>
      <c r="P2" s="1"/>
      <c r="Q2" s="1"/>
      <c r="R2" s="1"/>
    </row>
    <row r="3" spans="1:18" x14ac:dyDescent="0.25">
      <c r="A3" s="7" t="s">
        <v>7</v>
      </c>
      <c r="B3" s="5">
        <v>21318841</v>
      </c>
      <c r="C3" s="5">
        <v>20719040</v>
      </c>
      <c r="D3" s="5">
        <v>21927234</v>
      </c>
      <c r="E3" s="5">
        <v>23146605</v>
      </c>
      <c r="F3" s="5">
        <v>22778626.18</v>
      </c>
      <c r="G3" s="5">
        <v>23216281</v>
      </c>
      <c r="H3" s="5">
        <v>23654613</v>
      </c>
      <c r="I3" s="5">
        <v>24302763</v>
      </c>
      <c r="J3" s="5">
        <v>24993085</v>
      </c>
      <c r="K3" s="5">
        <v>24928623</v>
      </c>
      <c r="L3" s="5">
        <v>23762464</v>
      </c>
      <c r="M3" s="5">
        <v>26879104</v>
      </c>
      <c r="N3" s="5">
        <v>27412123.460000001</v>
      </c>
      <c r="O3" s="5">
        <f>O2-991259</f>
        <v>26549459</v>
      </c>
      <c r="P3" s="1"/>
      <c r="Q3" s="1"/>
      <c r="R3" s="1"/>
    </row>
    <row r="4" spans="1:18" x14ac:dyDescent="0.25">
      <c r="A4" s="7" t="s">
        <v>8</v>
      </c>
      <c r="B4" s="5">
        <v>1203058</v>
      </c>
      <c r="C4" s="5">
        <v>1872983</v>
      </c>
      <c r="D4" s="5">
        <v>1538763</v>
      </c>
      <c r="E4" s="5">
        <v>882569</v>
      </c>
      <c r="F4" s="5">
        <v>2361959.1800000002</v>
      </c>
      <c r="G4" s="5">
        <v>3267157.18</v>
      </c>
      <c r="H4" s="5">
        <v>3082263.18</v>
      </c>
      <c r="I4" s="5">
        <v>4372406</v>
      </c>
      <c r="J4" s="5">
        <v>5791331</v>
      </c>
      <c r="K4" s="5">
        <v>7612855</v>
      </c>
      <c r="L4" s="5">
        <v>8648598</v>
      </c>
      <c r="M4" s="5">
        <v>9841163</v>
      </c>
      <c r="N4" s="5">
        <f>M4+N6</f>
        <v>10415667.57</v>
      </c>
      <c r="O4" s="5">
        <f>N4+O6</f>
        <v>9424408.5700000003</v>
      </c>
      <c r="P4" s="1"/>
      <c r="Q4" s="1"/>
      <c r="R4" s="1"/>
    </row>
    <row r="5" spans="1:18" x14ac:dyDescent="0.25">
      <c r="A5" s="7" t="s">
        <v>0</v>
      </c>
      <c r="B5" s="5">
        <v>1203055</v>
      </c>
      <c r="C5" s="5">
        <v>427316</v>
      </c>
      <c r="D5" s="5">
        <v>155380</v>
      </c>
      <c r="E5" s="5">
        <v>-829445</v>
      </c>
      <c r="F5" s="5">
        <v>648890.18000000005</v>
      </c>
      <c r="G5" s="5">
        <v>1487349</v>
      </c>
      <c r="H5" s="5">
        <v>2118701</v>
      </c>
      <c r="I5" s="5">
        <v>3833567</v>
      </c>
      <c r="J5" s="5">
        <v>5085475</v>
      </c>
      <c r="K5" s="5">
        <v>6909336</v>
      </c>
      <c r="L5" s="5">
        <v>7930307</v>
      </c>
      <c r="M5" s="5">
        <v>8669406</v>
      </c>
      <c r="N5" s="5">
        <f>M5+N6</f>
        <v>9243910.5700000003</v>
      </c>
      <c r="O5" s="5">
        <f>N5+O6</f>
        <v>8252651.5700000003</v>
      </c>
      <c r="P5" s="1"/>
      <c r="Q5" s="1"/>
      <c r="R5" s="1"/>
    </row>
    <row r="6" spans="1:18" x14ac:dyDescent="0.25">
      <c r="A6" s="7" t="s">
        <v>1</v>
      </c>
      <c r="B6" s="5">
        <v>-1101356</v>
      </c>
      <c r="C6" s="5">
        <v>-1715337</v>
      </c>
      <c r="D6" s="5">
        <v>-1033737</v>
      </c>
      <c r="E6" s="5">
        <v>-911091</v>
      </c>
      <c r="F6" s="5">
        <v>-327884.8200000003</v>
      </c>
      <c r="G6" s="5">
        <v>898476</v>
      </c>
      <c r="H6" s="5">
        <v>772908</v>
      </c>
      <c r="I6" s="5">
        <v>1000127</v>
      </c>
      <c r="J6" s="5">
        <v>1192161</v>
      </c>
      <c r="K6" s="5">
        <v>1739329</v>
      </c>
      <c r="L6" s="5">
        <v>1035062</v>
      </c>
      <c r="M6" s="5">
        <v>1159022</v>
      </c>
      <c r="N6" s="5">
        <f>N3-N2</f>
        <v>574504.5700000003</v>
      </c>
      <c r="O6" s="5">
        <f>O3-O2</f>
        <v>-991259</v>
      </c>
      <c r="P6" s="1"/>
      <c r="Q6" s="1"/>
      <c r="R6" s="1"/>
    </row>
    <row r="7" spans="1:18" s="2" customFormat="1" x14ac:dyDescent="0.25">
      <c r="A7" s="6" t="s">
        <v>9</v>
      </c>
      <c r="B7" s="6">
        <v>5.3659430378778565E-2</v>
      </c>
      <c r="C7" s="6">
        <v>1.9047375373962915E-2</v>
      </c>
      <c r="D7" s="6">
        <v>6.7671354142644921E-3</v>
      </c>
      <c r="E7" s="6">
        <v>-3.4477324844407381E-2</v>
      </c>
      <c r="F7" s="6">
        <v>2.808256858856796E-2</v>
      </c>
      <c r="G7" s="6">
        <v>6.6644053929138636E-2</v>
      </c>
      <c r="H7" s="6">
        <v>9.2593668172891802E-2</v>
      </c>
      <c r="I7" s="6">
        <v>0.16451216077013778</v>
      </c>
      <c r="J7" s="6">
        <v>0.21366712485616104</v>
      </c>
      <c r="K7" s="6">
        <v>0.2979537022558772</v>
      </c>
      <c r="L7" s="6">
        <v>0.3489315232774956</v>
      </c>
      <c r="M7" s="6">
        <v>0.35965748476229586</v>
      </c>
      <c r="N7" s="6">
        <f>N5/N2</f>
        <v>0.34443855126970246</v>
      </c>
      <c r="O7" s="6">
        <f>O5/O2</f>
        <v>0.2996527385378987</v>
      </c>
    </row>
    <row r="8" spans="1:18" s="2" customForma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8" x14ac:dyDescent="0.25">
      <c r="A9" s="7" t="s">
        <v>10</v>
      </c>
      <c r="B9" s="5">
        <v>3642887</v>
      </c>
      <c r="C9" s="5">
        <v>3577395</v>
      </c>
      <c r="D9" s="5">
        <v>3643290</v>
      </c>
      <c r="E9" s="5">
        <v>3617400</v>
      </c>
      <c r="F9" s="5">
        <v>3549550</v>
      </c>
      <c r="G9" s="5">
        <v>3817498</v>
      </c>
      <c r="H9" s="5">
        <v>4011713</v>
      </c>
      <c r="I9" s="5">
        <v>3852481</v>
      </c>
      <c r="J9" s="5">
        <v>3812947</v>
      </c>
      <c r="K9" s="5">
        <v>3696236</v>
      </c>
      <c r="L9" s="5">
        <v>3675708</v>
      </c>
      <c r="M9" s="5">
        <v>4269526</v>
      </c>
      <c r="N9" s="5">
        <v>4219531.42</v>
      </c>
      <c r="O9" s="5">
        <v>4340833</v>
      </c>
      <c r="P9" s="1"/>
      <c r="Q9" s="1"/>
      <c r="R9" s="1"/>
    </row>
    <row r="10" spans="1:18" x14ac:dyDescent="0.25">
      <c r="A10" s="7" t="s">
        <v>11</v>
      </c>
      <c r="B10" s="5">
        <v>3563624</v>
      </c>
      <c r="C10" s="5">
        <v>3699071</v>
      </c>
      <c r="D10" s="5">
        <v>3832270</v>
      </c>
      <c r="E10" s="5">
        <v>3143113</v>
      </c>
      <c r="F10" s="5">
        <v>3522509</v>
      </c>
      <c r="G10" s="5">
        <v>3857289</v>
      </c>
      <c r="H10" s="5">
        <v>4351957</v>
      </c>
      <c r="I10" s="5">
        <v>4300132</v>
      </c>
      <c r="J10" s="5">
        <v>4459952</v>
      </c>
      <c r="K10" s="5">
        <v>4144133</v>
      </c>
      <c r="L10" s="5">
        <v>4184867</v>
      </c>
      <c r="M10" s="5">
        <v>4135514</v>
      </c>
      <c r="N10" s="5">
        <v>4229543.29</v>
      </c>
      <c r="O10" s="5">
        <v>4340833</v>
      </c>
      <c r="P10" s="1"/>
      <c r="Q10" s="1"/>
      <c r="R10" s="1"/>
    </row>
    <row r="11" spans="1:18" x14ac:dyDescent="0.25">
      <c r="A11" s="7" t="s">
        <v>12</v>
      </c>
      <c r="B11" s="5">
        <v>26223</v>
      </c>
      <c r="C11" s="5">
        <v>-32843</v>
      </c>
      <c r="D11" s="5">
        <v>-13863</v>
      </c>
      <c r="E11" s="5">
        <v>-277889</v>
      </c>
      <c r="F11" s="5">
        <v>958259</v>
      </c>
      <c r="G11" s="5">
        <v>707712</v>
      </c>
      <c r="H11" s="5">
        <v>1016952</v>
      </c>
      <c r="I11" s="5">
        <v>1384724</v>
      </c>
      <c r="J11" s="5">
        <v>2047023</v>
      </c>
      <c r="K11" s="5">
        <v>2515620</v>
      </c>
      <c r="L11" s="5">
        <v>3071369</v>
      </c>
      <c r="M11" s="5">
        <v>2937357</v>
      </c>
      <c r="N11" s="5">
        <f>M11+N13</f>
        <v>2947368.87</v>
      </c>
      <c r="O11" s="5">
        <f>N11+O13</f>
        <v>2947368.87</v>
      </c>
      <c r="P11" s="1"/>
      <c r="Q11" s="1"/>
      <c r="R11" s="1"/>
    </row>
    <row r="12" spans="1:18" x14ac:dyDescent="0.25">
      <c r="A12" s="7" t="s">
        <v>2</v>
      </c>
      <c r="B12" s="5">
        <v>26222</v>
      </c>
      <c r="C12" s="5">
        <v>-32843</v>
      </c>
      <c r="D12" s="5">
        <v>-49213</v>
      </c>
      <c r="E12" s="5">
        <v>-338946</v>
      </c>
      <c r="F12" s="5">
        <v>665030</v>
      </c>
      <c r="G12" s="5">
        <v>465849</v>
      </c>
      <c r="H12" s="5">
        <v>968201</v>
      </c>
      <c r="I12" s="5">
        <v>1341759</v>
      </c>
      <c r="J12" s="5">
        <v>2008652</v>
      </c>
      <c r="K12" s="5">
        <v>2478796</v>
      </c>
      <c r="L12" s="5">
        <v>3031453</v>
      </c>
      <c r="M12" s="5">
        <v>2896572</v>
      </c>
      <c r="N12" s="5">
        <f>M12+N13</f>
        <v>2906583.87</v>
      </c>
      <c r="O12" s="5">
        <f>N12+O13</f>
        <v>2906583.87</v>
      </c>
      <c r="P12" s="1"/>
      <c r="Q12" s="1"/>
      <c r="R12" s="1"/>
    </row>
    <row r="13" spans="1:18" x14ac:dyDescent="0.25">
      <c r="A13" s="7" t="s">
        <v>3</v>
      </c>
      <c r="B13" s="5">
        <v>-79263</v>
      </c>
      <c r="C13" s="5">
        <v>121676</v>
      </c>
      <c r="D13" s="5">
        <v>188980</v>
      </c>
      <c r="E13" s="5">
        <v>-474287</v>
      </c>
      <c r="F13" s="5">
        <v>-27041</v>
      </c>
      <c r="G13" s="5">
        <v>39791</v>
      </c>
      <c r="H13" s="5">
        <v>340244</v>
      </c>
      <c r="I13" s="5">
        <v>447651</v>
      </c>
      <c r="J13" s="5">
        <v>647005</v>
      </c>
      <c r="K13" s="5">
        <v>447897</v>
      </c>
      <c r="L13" s="5">
        <v>509159</v>
      </c>
      <c r="M13" s="5">
        <v>-134012</v>
      </c>
      <c r="N13" s="5">
        <f>N10-N9</f>
        <v>10011.870000000112</v>
      </c>
      <c r="O13" s="5">
        <f>O10-O9</f>
        <v>0</v>
      </c>
      <c r="P13" s="1"/>
      <c r="Q13" s="1"/>
      <c r="R13" s="1"/>
    </row>
    <row r="14" spans="1:18" s="2" customFormat="1" x14ac:dyDescent="0.25">
      <c r="A14" s="6" t="s">
        <v>13</v>
      </c>
      <c r="B14" s="6">
        <v>7.1981370819352896E-3</v>
      </c>
      <c r="C14" s="6">
        <v>-9.1807027180392433E-3</v>
      </c>
      <c r="D14" s="6">
        <v>-1.3507845930463948E-2</v>
      </c>
      <c r="E14" s="6">
        <v>-9.3698789185602913E-2</v>
      </c>
      <c r="F14" s="6">
        <v>0.18735614373652998</v>
      </c>
      <c r="G14" s="6">
        <v>0.12202992640729608</v>
      </c>
      <c r="H14" s="6">
        <v>0.24134353579131906</v>
      </c>
      <c r="I14" s="6">
        <v>0.34828439127928212</v>
      </c>
      <c r="J14" s="6">
        <v>0.52679777610336576</v>
      </c>
      <c r="K14" s="6">
        <v>0.67062709199304371</v>
      </c>
      <c r="L14" s="6">
        <v>0.82472628402473758</v>
      </c>
      <c r="M14" s="6">
        <v>0.67842940879151459</v>
      </c>
      <c r="N14" s="6">
        <f>N12/N9</f>
        <v>0.68884043764271818</v>
      </c>
      <c r="O14" s="6">
        <f>O12/O9</f>
        <v>0.66959126739038344</v>
      </c>
    </row>
    <row r="15" spans="1:18" s="2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8" x14ac:dyDescent="0.25">
      <c r="A16" s="7" t="s">
        <v>14</v>
      </c>
      <c r="B16" s="5">
        <v>4157593</v>
      </c>
      <c r="C16" s="5">
        <v>4024948</v>
      </c>
      <c r="D16" s="5">
        <v>3895479</v>
      </c>
      <c r="E16" s="5">
        <v>4255352</v>
      </c>
      <c r="F16" s="5">
        <v>3568080</v>
      </c>
      <c r="G16" s="5">
        <v>3616144</v>
      </c>
      <c r="H16" s="5">
        <v>3749960</v>
      </c>
      <c r="I16" s="5">
        <v>4125716</v>
      </c>
      <c r="J16" s="5">
        <v>3762044</v>
      </c>
      <c r="K16" s="5">
        <v>3598948</v>
      </c>
      <c r="L16" s="5">
        <v>3502410</v>
      </c>
      <c r="M16" s="5">
        <v>4151846</v>
      </c>
      <c r="N16" s="5">
        <v>4059040.76</v>
      </c>
      <c r="O16" s="5">
        <v>4195843</v>
      </c>
      <c r="P16" s="1"/>
      <c r="Q16" s="1"/>
      <c r="R16" s="1"/>
    </row>
    <row r="17" spans="1:18" x14ac:dyDescent="0.25">
      <c r="A17" s="7" t="s">
        <v>15</v>
      </c>
      <c r="B17" s="5">
        <v>3880841</v>
      </c>
      <c r="C17" s="5">
        <v>4142173</v>
      </c>
      <c r="D17" s="5">
        <v>4280516</v>
      </c>
      <c r="E17" s="5">
        <v>3531388</v>
      </c>
      <c r="F17" s="5">
        <v>3938365</v>
      </c>
      <c r="G17" s="5">
        <v>3777307</v>
      </c>
      <c r="H17" s="5">
        <v>3887369</v>
      </c>
      <c r="I17" s="5">
        <v>4022440</v>
      </c>
      <c r="J17" s="5">
        <v>3887909</v>
      </c>
      <c r="K17" s="5">
        <v>3853852</v>
      </c>
      <c r="L17" s="5">
        <v>4012752</v>
      </c>
      <c r="M17" s="5">
        <v>3962947</v>
      </c>
      <c r="N17" s="5">
        <v>4159561.74</v>
      </c>
      <c r="O17" s="5">
        <v>4195843</v>
      </c>
      <c r="P17" s="1"/>
      <c r="Q17" s="1"/>
      <c r="R17" s="1"/>
    </row>
    <row r="18" spans="1:18" x14ac:dyDescent="0.25">
      <c r="A18" s="7" t="s">
        <v>16</v>
      </c>
      <c r="B18" s="5">
        <v>1574025</v>
      </c>
      <c r="C18" s="5">
        <v>1473777</v>
      </c>
      <c r="D18" s="5">
        <v>1608814</v>
      </c>
      <c r="E18" s="5">
        <v>156214</v>
      </c>
      <c r="F18" s="5">
        <v>1142449</v>
      </c>
      <c r="G18" s="5">
        <v>1013762</v>
      </c>
      <c r="H18" s="5">
        <v>901481</v>
      </c>
      <c r="I18" s="5">
        <v>970205</v>
      </c>
      <c r="J18" s="5">
        <v>1116367</v>
      </c>
      <c r="K18" s="5">
        <v>1425269</v>
      </c>
      <c r="L18" s="5">
        <v>2066908</v>
      </c>
      <c r="M18" s="5">
        <v>1878009</v>
      </c>
      <c r="N18" s="5">
        <f>M18+N20</f>
        <v>1978529.9800000004</v>
      </c>
      <c r="O18" s="5">
        <f>N18+O20</f>
        <v>1978529.9800000004</v>
      </c>
      <c r="P18" s="1"/>
      <c r="Q18" s="1"/>
      <c r="R18" s="1"/>
    </row>
    <row r="19" spans="1:18" x14ac:dyDescent="0.25">
      <c r="A19" s="7" t="s">
        <v>4</v>
      </c>
      <c r="B19" s="5">
        <v>1574025</v>
      </c>
      <c r="C19" s="5">
        <v>1433973</v>
      </c>
      <c r="D19" s="5">
        <v>1408433</v>
      </c>
      <c r="E19" s="5">
        <v>82889</v>
      </c>
      <c r="F19" s="5">
        <v>836692</v>
      </c>
      <c r="G19" s="5">
        <v>737244</v>
      </c>
      <c r="H19" s="5">
        <v>858060</v>
      </c>
      <c r="I19" s="5">
        <v>928261</v>
      </c>
      <c r="J19" s="5">
        <v>1083494</v>
      </c>
      <c r="K19" s="5">
        <v>1394063</v>
      </c>
      <c r="L19" s="5">
        <v>2033185</v>
      </c>
      <c r="M19" s="5">
        <v>1842143</v>
      </c>
      <c r="N19" s="5">
        <f>M19+N20</f>
        <v>1942663.9800000004</v>
      </c>
      <c r="O19" s="5">
        <f>N19+O20</f>
        <v>1942663.9800000004</v>
      </c>
      <c r="P19" s="1"/>
      <c r="Q19" s="1"/>
      <c r="R19" s="1"/>
    </row>
    <row r="20" spans="1:18" x14ac:dyDescent="0.25">
      <c r="A20" s="7" t="s">
        <v>5</v>
      </c>
      <c r="B20" s="5">
        <v>-276752</v>
      </c>
      <c r="C20" s="5">
        <v>117225</v>
      </c>
      <c r="D20" s="5">
        <v>385037</v>
      </c>
      <c r="E20" s="5">
        <v>-723964</v>
      </c>
      <c r="F20" s="5">
        <v>370285</v>
      </c>
      <c r="G20" s="5">
        <v>161163</v>
      </c>
      <c r="H20" s="5">
        <v>137409</v>
      </c>
      <c r="I20" s="5">
        <v>-103276</v>
      </c>
      <c r="J20" s="5">
        <v>125865</v>
      </c>
      <c r="K20" s="5">
        <v>254904</v>
      </c>
      <c r="L20" s="5">
        <v>510342</v>
      </c>
      <c r="M20" s="5">
        <v>-188899</v>
      </c>
      <c r="N20" s="5">
        <f>N17-N16</f>
        <v>100520.98000000045</v>
      </c>
      <c r="O20" s="5">
        <f>O17-O16</f>
        <v>0</v>
      </c>
      <c r="P20" s="1"/>
      <c r="Q20" s="1"/>
      <c r="R20" s="1"/>
    </row>
    <row r="21" spans="1:18" s="2" customFormat="1" x14ac:dyDescent="0.25">
      <c r="A21" s="6" t="s">
        <v>17</v>
      </c>
      <c r="B21" s="6">
        <v>0.37859044884864873</v>
      </c>
      <c r="C21" s="6">
        <v>0.35627118660911894</v>
      </c>
      <c r="D21" s="6">
        <v>0.36155579326701542</v>
      </c>
      <c r="E21" s="6">
        <v>1.9478764623937102E-2</v>
      </c>
      <c r="F21" s="6">
        <v>0.23449362121925518</v>
      </c>
      <c r="G21" s="6">
        <v>0.20387573061249772</v>
      </c>
      <c r="H21" s="6">
        <v>0.22881844073003446</v>
      </c>
      <c r="I21" s="6">
        <v>0.22499391620751405</v>
      </c>
      <c r="J21" s="6">
        <v>0.28800673251030556</v>
      </c>
      <c r="K21" s="6">
        <v>0.38735291535193062</v>
      </c>
      <c r="L21" s="6">
        <v>0.58051027720912174</v>
      </c>
      <c r="M21" s="6">
        <v>0.44369251653360936</v>
      </c>
      <c r="N21" s="6">
        <f>N19/N16</f>
        <v>0.4786017423486037</v>
      </c>
      <c r="O21" s="6">
        <f>O19/O16</f>
        <v>0.46299729994663774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2010 - FY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2023-01-11T15:41:51Z</dcterms:created>
  <dcterms:modified xsi:type="dcterms:W3CDTF">2023-02-23T16:55:00Z</dcterms:modified>
</cp:coreProperties>
</file>