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6" i="1"/>
  <c r="O5" i="1" l="1"/>
  <c r="O4" i="1"/>
  <c r="N20" i="1" l="1"/>
  <c r="N13" i="1"/>
  <c r="N6" i="1"/>
  <c r="N5" i="1" s="1"/>
  <c r="O20" i="1"/>
  <c r="O13" i="1"/>
  <c r="N7" i="1" l="1"/>
  <c r="O7" i="1"/>
  <c r="N11" i="1"/>
  <c r="O11" i="1" s="1"/>
  <c r="N12" i="1"/>
  <c r="N18" i="1"/>
  <c r="O18" i="1" s="1"/>
  <c r="N19" i="1"/>
  <c r="O19" i="1" s="1"/>
  <c r="O21" i="1" s="1"/>
  <c r="N4" i="1"/>
  <c r="O12" i="1" l="1"/>
  <c r="O14" i="1" s="1"/>
  <c r="N14" i="1"/>
  <c r="N21" i="1"/>
</calcChain>
</file>

<file path=xl/sharedStrings.xml><?xml version="1.0" encoding="utf-8"?>
<sst xmlns="http://schemas.openxmlformats.org/spreadsheetml/2006/main" count="32" uniqueCount="32">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</sst>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2023'!$B$5:$O$5</c:f>
              <c:numCache>
                <c:formatCode>_("$"* #,##0_);_("$"* \(#,##0\);_("$"* "-"??_);_(@_)</c:formatCode>
                <c:ptCount val="14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7930307</c:v>
                </c:pt>
                <c:pt idx="11">
                  <c:v>8669406</c:v>
                </c:pt>
                <c:pt idx="12">
                  <c:v>9243910.5700000003</c:v>
                </c:pt>
                <c:pt idx="13">
                  <c:v>8186440.3100000005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2023'!$B$12:$O$12</c:f>
              <c:numCache>
                <c:formatCode>_("$"* #,##0_);_("$"* \(#,##0\);_("$"* "-"??_);_(@_)</c:formatCode>
                <c:ptCount val="14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2896572</c:v>
                </c:pt>
                <c:pt idx="12">
                  <c:v>2906583.87</c:v>
                </c:pt>
                <c:pt idx="13">
                  <c:v>2764083.87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2023'!$B$19:$O$19</c:f>
              <c:numCache>
                <c:formatCode>_("$"* #,##0_);_("$"* \(#,##0\);_("$"* "-"??_);_(@_)</c:formatCode>
                <c:ptCount val="14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2033185</c:v>
                </c:pt>
                <c:pt idx="11">
                  <c:v>1842143</c:v>
                </c:pt>
                <c:pt idx="12">
                  <c:v>1942663.9800000004</c:v>
                </c:pt>
                <c:pt idx="13">
                  <c:v>1784258.6600000001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2023'!$B$6:$O$6</c:f>
              <c:numCache>
                <c:formatCode>_("$"* #,##0_);_("$"* \(#,##0\);_("$"* "-"??_);_(@_)</c:formatCode>
                <c:ptCount val="14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574504.5700000003</c:v>
                </c:pt>
                <c:pt idx="13">
                  <c:v>-1057470.26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2023'!$B$13:$O$13</c:f>
              <c:numCache>
                <c:formatCode>_("$"* #,##0_);_("$"* \(#,##0\);_("$"* "-"??_);_(@_)</c:formatCode>
                <c:ptCount val="14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10011.870000000112</c:v>
                </c:pt>
                <c:pt idx="13">
                  <c:v>-142500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</c:v>
                </c:pt>
                <c:pt idx="13">
                  <c:v>FY 2023 Amended</c:v>
                </c:pt>
              </c:strCache>
            </c:strRef>
          </c:cat>
          <c:val>
            <c:numRef>
              <c:f>'FY 2010 - FY 2023'!$B$20:$O$20</c:f>
              <c:numCache>
                <c:formatCode>_("$"* #,##0_);_("$"* \(#,##0\);_("$"* "-"??_);_(@_)</c:formatCode>
                <c:ptCount val="14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100520.98000000045</c:v>
                </c:pt>
                <c:pt idx="13">
                  <c:v>-158405.3200000003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7930307</c:v>
                      </c:pt>
                      <c:pt idx="11">
                        <c:v>8669406</c:v>
                      </c:pt>
                      <c:pt idx="12">
                        <c:v>9243910.5700000003</c:v>
                      </c:pt>
                      <c:pt idx="13">
                        <c:v>8186440.3100000005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2896572</c:v>
                      </c:pt>
                      <c:pt idx="12">
                        <c:v>2906583.87</c:v>
                      </c:pt>
                      <c:pt idx="13">
                        <c:v>2764083.87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</c:v>
                      </c:pt>
                      <c:pt idx="13">
                        <c:v>FY 2023 Amended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2033185</c:v>
                      </c:pt>
                      <c:pt idx="11">
                        <c:v>1842143</c:v>
                      </c:pt>
                      <c:pt idx="12">
                        <c:v>1942663.9800000004</c:v>
                      </c:pt>
                      <c:pt idx="13">
                        <c:v>1784258.6600000001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B1" workbookViewId="0">
      <selection activeCell="O1" sqref="O1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5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30</v>
      </c>
      <c r="O1" s="4" t="s">
        <v>31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26837618.890000001</v>
      </c>
      <c r="O2" s="5">
        <v>28443113.260000002</v>
      </c>
      <c r="P2" s="1"/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v>27412123.460000001</v>
      </c>
      <c r="O3" s="5">
        <v>27385643</v>
      </c>
      <c r="P3" s="1"/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10415667.57</v>
      </c>
      <c r="O4" s="5">
        <f>N4+O6</f>
        <v>9358197.3100000005</v>
      </c>
      <c r="P4" s="1"/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7930307</v>
      </c>
      <c r="M5" s="5">
        <v>8669406</v>
      </c>
      <c r="N5" s="5">
        <f>M5+N6</f>
        <v>9243910.5700000003</v>
      </c>
      <c r="O5" s="5">
        <f>N5+O6</f>
        <v>8186440.3100000005</v>
      </c>
      <c r="P5" s="1"/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574504.5700000003</v>
      </c>
      <c r="O6" s="5">
        <v>-1057470.26</v>
      </c>
      <c r="P6" s="1"/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9.2593668172891802E-2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0.34443855126970246</v>
      </c>
      <c r="O7" s="6">
        <f>O5/O2</f>
        <v>0.28781801187399275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4219531.42</v>
      </c>
      <c r="O9" s="5">
        <f>4340833+142500</f>
        <v>4483333</v>
      </c>
      <c r="P9" s="1"/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v>4229543.29</v>
      </c>
      <c r="O10" s="5">
        <v>4340833</v>
      </c>
      <c r="P10" s="1"/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f>M11+N13</f>
        <v>2947368.87</v>
      </c>
      <c r="O11" s="5">
        <f>N11+O13</f>
        <v>2804868.87</v>
      </c>
      <c r="P11" s="1"/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2896572</v>
      </c>
      <c r="N12" s="5">
        <f>M12+N13</f>
        <v>2906583.87</v>
      </c>
      <c r="O12" s="5">
        <f>N12+O13</f>
        <v>2764083.87</v>
      </c>
      <c r="P12" s="1"/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10011.870000000112</v>
      </c>
      <c r="O13" s="5">
        <f>O10-O9</f>
        <v>-142500</v>
      </c>
      <c r="P13" s="1"/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0.68884043764271818</v>
      </c>
      <c r="O14" s="6">
        <f>O12/O9</f>
        <v>0.61652432910961552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4059040.76</v>
      </c>
      <c r="O16" s="5">
        <f>4211748.32+142500</f>
        <v>4354248.32</v>
      </c>
      <c r="P16" s="1"/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v>4159561.74</v>
      </c>
      <c r="O17" s="5">
        <v>4195843</v>
      </c>
      <c r="P17" s="1"/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f>M18+N20</f>
        <v>1978529.9800000004</v>
      </c>
      <c r="O18" s="5">
        <f>N18+O20</f>
        <v>1820124.6600000001</v>
      </c>
      <c r="P18" s="1"/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2033185</v>
      </c>
      <c r="M19" s="5">
        <v>1842143</v>
      </c>
      <c r="N19" s="5">
        <f>M19+N20</f>
        <v>1942663.9800000004</v>
      </c>
      <c r="O19" s="5">
        <f>N19+O20</f>
        <v>1784258.6600000001</v>
      </c>
      <c r="P19" s="1"/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100520.98000000045</v>
      </c>
      <c r="O20" s="5">
        <f>O17-O16</f>
        <v>-158405.3200000003</v>
      </c>
      <c r="P20" s="1"/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0.4786017423486037</v>
      </c>
      <c r="O21" s="6">
        <f>O19/O16</f>
        <v>0.40977420874333598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2023-08-14T16:46:42Z</dcterms:modified>
</cp:coreProperties>
</file>