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4000" windowHeight="9480"/>
  </bookViews>
  <sheets>
    <sheet name="FY 2020 - FY 2024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1" i="1"/>
  <c r="P10" i="1" l="1"/>
  <c r="P9" i="1"/>
  <c r="P8" i="1"/>
  <c r="P7" i="1" l="1"/>
  <c r="Q7" i="1" s="1"/>
  <c r="P6" i="1"/>
  <c r="P5" i="1"/>
  <c r="Q5" i="1" s="1"/>
  <c r="N15" i="1"/>
  <c r="O16" i="1"/>
  <c r="Q6" i="1"/>
  <c r="Q8" i="1"/>
  <c r="Q9" i="1"/>
  <c r="Q10" i="1"/>
  <c r="Q11" i="1"/>
  <c r="Q12" i="1"/>
  <c r="Q13" i="1"/>
  <c r="Q14" i="1"/>
  <c r="Q15" i="1"/>
  <c r="P16" i="1" l="1"/>
  <c r="Q16" i="1"/>
  <c r="N14" i="1"/>
  <c r="N13" i="1" l="1"/>
  <c r="N12" i="1" l="1"/>
  <c r="N11" i="1" l="1"/>
  <c r="N10" i="1" l="1"/>
  <c r="N9" i="1" l="1"/>
  <c r="N8" i="1" l="1"/>
  <c r="N7" i="1" l="1"/>
  <c r="N6" i="1" l="1"/>
  <c r="N5" i="1"/>
  <c r="K15" i="1" l="1"/>
  <c r="N16" i="1" l="1"/>
  <c r="M16" i="1"/>
  <c r="L16" i="1"/>
  <c r="J16" i="1"/>
  <c r="I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H5" i="1"/>
  <c r="H16" i="1" s="1"/>
  <c r="E5" i="1"/>
  <c r="E16" i="1" l="1"/>
  <c r="K16" i="1"/>
</calcChain>
</file>

<file path=xl/sharedStrings.xml><?xml version="1.0" encoding="utf-8"?>
<sst xmlns="http://schemas.openxmlformats.org/spreadsheetml/2006/main" count="32" uniqueCount="32">
  <si>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</si>
  <si>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</si>
  <si>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</si>
  <si>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</si>
  <si>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</si>
  <si>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</si>
  <si>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</si>
  <si>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</si>
  <si>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</si>
  <si>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</si>
  <si>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</si>
  <si>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</si>
  <si>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</si>
  <si>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</si>
  <si>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</si>
  <si>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</si>
  <si>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</si>
  <si>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</si>
  <si>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</si>
  <si>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</si>
  <si>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</si>
  <si>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</si>
  <si>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</si>
  <si>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</si>
  <si>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</si>
  <si>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</si>
  <si>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2024 Actual</t>
  </si>
  <si>
    <t>2024 Variance</t>
  </si>
  <si>
    <t>2024 Budgeted</t>
  </si>
  <si>
    <t>31110 - Sales &amp; Use Tax: Pre-empted</t>
  </si>
  <si>
    <t>31120 - Sales &amp; Use Tax: County Distribution</t>
  </si>
  <si>
    <t>CITY OF LOCKPORT MONTHLY COMBINED SALES TAX DATA, FY 2020 - FY 2024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</si>
</sst>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7">
    <cellStyle name="Currency" xfId="1" builtinId="4"/>
    <cellStyle name="Currency 2" xfId="3"/>
    <cellStyle name="Currency 3" xfId="6"/>
    <cellStyle name="Normal" xfId="0" builtinId="0"/>
    <cellStyle name="Normal 2" xfId="2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2024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2024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2024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2024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2024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2024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26-4316-8091-B723AE48CA5B}"/>
            </c:ext>
          </c:extLst>
        </c:ser>
        <c:ser>
          <c:idx val="2"/>
          <c:order val="2"/>
          <c:tx>
            <c:strRef>
              <c:f>'FY 2020 - FY 2024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2024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2024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26-4316-8091-B723AE48CA5B}"/>
            </c:ext>
          </c:extLst>
        </c:ser>
        <c:ser>
          <c:idx val="3"/>
          <c:order val="3"/>
          <c:tx>
            <c:strRef>
              <c:f>'FY 2020 - FY 2024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2024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2024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721525.6100000001</c:v>
                </c:pt>
                <c:pt idx="6">
                  <c:v>686638.85</c:v>
                </c:pt>
                <c:pt idx="7">
                  <c:v>641532.33000000007</c:v>
                </c:pt>
                <c:pt idx="8">
                  <c:v>619075.68999999994</c:v>
                </c:pt>
                <c:pt idx="9">
                  <c:v>806760.47</c:v>
                </c:pt>
                <c:pt idx="10">
                  <c:v>587568.6</c:v>
                </c:pt>
                <c:pt idx="11">
                  <c:v>1467042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26-4316-8091-B723AE48CA5B}"/>
            </c:ext>
          </c:extLst>
        </c:ser>
        <c:ser>
          <c:idx val="4"/>
          <c:order val="4"/>
          <c:tx>
            <c:strRef>
              <c:f>'FY 2020 - FY 2024 (MTD)'!$P$3</c:f>
              <c:strCache>
                <c:ptCount val="1"/>
                <c:pt idx="0">
                  <c:v>2024 Actual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2024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2024 (MTD)'!$P$4:$P$15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721434.73</c:v>
                </c:pt>
                <c:pt idx="2">
                  <c:v>614225.39</c:v>
                </c:pt>
                <c:pt idx="3">
                  <c:v>606996.80000000005</c:v>
                </c:pt>
                <c:pt idx="4">
                  <c:v>625532</c:v>
                </c:pt>
                <c:pt idx="5">
                  <c:v>754933</c:v>
                </c:pt>
                <c:pt idx="6">
                  <c:v>741230</c:v>
                </c:pt>
                <c:pt idx="7">
                  <c:v>623151</c:v>
                </c:pt>
                <c:pt idx="8">
                  <c:v>631440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26-4316-8091-B723AE48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showGridLines="0" tabSelected="1" workbookViewId="0">
      <selection activeCell="P12" sqref="P12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3" width="12.140625" bestFit="1" customWidth="1"/>
    <col min="14" max="14" width="11.28515625" bestFit="1" customWidth="1"/>
    <col min="15" max="16" width="12.140625" bestFit="1" customWidth="1"/>
    <col min="17" max="17" width="12.85546875" bestFit="1" customWidth="1"/>
  </cols>
  <sheetData>
    <row r="1" spans="2:17" ht="21" x14ac:dyDescent="0.35">
      <c r="B1" s="11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0"/>
    </row>
    <row r="3" spans="2:17" ht="30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  <c r="O3" s="2" t="s">
        <v>28</v>
      </c>
      <c r="P3" s="2" t="s">
        <v>26</v>
      </c>
      <c r="Q3" s="1" t="s">
        <v>27</v>
      </c>
    </row>
    <row r="4" spans="2:17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  <c r="O4" s="7">
        <v>0</v>
      </c>
      <c r="P4" s="6">
        <v>0</v>
      </c>
      <c r="Q4" s="7">
        <v>0</v>
      </c>
    </row>
    <row r="5" spans="2:17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690536.26</v>
      </c>
      <c r="N5" s="6">
        <f t="shared" ref="N5:N15" si="0">M5-L5</f>
        <v>88591.260000000009</v>
      </c>
      <c r="O5" s="6">
        <v>690536.26</v>
      </c>
      <c r="P5" s="6">
        <f>251631.12+469803.61</f>
        <v>721434.73</v>
      </c>
      <c r="Q5" s="6">
        <f>P5-O5</f>
        <v>30898.469999999972</v>
      </c>
    </row>
    <row r="6" spans="2:17" x14ac:dyDescent="0.25">
      <c r="B6" s="3" t="s">
        <v>15</v>
      </c>
      <c r="C6" s="4">
        <v>432946.10671361705</v>
      </c>
      <c r="D6" s="5">
        <v>440772.37</v>
      </c>
      <c r="E6" s="5">
        <f t="shared" ref="E6:E15" si="1">D6-C6</f>
        <v>7826.2632863829494</v>
      </c>
      <c r="F6" s="4">
        <v>389651.49604225537</v>
      </c>
      <c r="G6" s="5">
        <v>429460.86</v>
      </c>
      <c r="H6" s="5">
        <f t="shared" ref="H6:H15" si="2">G6-F6</f>
        <v>39809.363957744616</v>
      </c>
      <c r="I6" s="6">
        <v>433214.25964322535</v>
      </c>
      <c r="J6" s="7">
        <v>508688.63</v>
      </c>
      <c r="K6" s="7">
        <f t="shared" ref="K6:K15" si="3">J6-I6</f>
        <v>75474.370356774656</v>
      </c>
      <c r="L6" s="6">
        <v>516319</v>
      </c>
      <c r="M6" s="6">
        <v>599857.30000000005</v>
      </c>
      <c r="N6" s="6">
        <f t="shared" si="0"/>
        <v>83538.300000000047</v>
      </c>
      <c r="O6" s="6">
        <v>599857.30000000005</v>
      </c>
      <c r="P6" s="6">
        <f>216686.23+397539.16</f>
        <v>614225.39</v>
      </c>
      <c r="Q6" s="6">
        <f t="shared" ref="Q6:Q15" si="4">P6-O6</f>
        <v>14368.089999999967</v>
      </c>
    </row>
    <row r="7" spans="2:17" x14ac:dyDescent="0.25">
      <c r="B7" s="3" t="s">
        <v>16</v>
      </c>
      <c r="C7" s="4">
        <v>571177.52048750594</v>
      </c>
      <c r="D7" s="5">
        <v>581502.56000000006</v>
      </c>
      <c r="E7" s="5">
        <f t="shared" si="1"/>
        <v>10325.039512494113</v>
      </c>
      <c r="F7" s="4">
        <v>514059.76843875536</v>
      </c>
      <c r="G7" s="5">
        <v>677150.81</v>
      </c>
      <c r="H7" s="5">
        <f t="shared" si="2"/>
        <v>163091.0415612447</v>
      </c>
      <c r="I7" s="6">
        <v>683068.96889500099</v>
      </c>
      <c r="J7" s="7">
        <v>778808.71</v>
      </c>
      <c r="K7" s="7">
        <f t="shared" si="3"/>
        <v>95739.741104998975</v>
      </c>
      <c r="L7" s="6">
        <v>790491</v>
      </c>
      <c r="M7" s="6">
        <v>773395.65999999992</v>
      </c>
      <c r="N7" s="6">
        <f t="shared" si="0"/>
        <v>-17095.340000000084</v>
      </c>
      <c r="O7" s="6">
        <v>773395.65999999992</v>
      </c>
      <c r="P7" s="6">
        <f>209259.16+397737.64</f>
        <v>606996.80000000005</v>
      </c>
      <c r="Q7" s="6">
        <f t="shared" si="4"/>
        <v>-166398.85999999987</v>
      </c>
    </row>
    <row r="8" spans="2:17" x14ac:dyDescent="0.25">
      <c r="B8" s="3" t="s">
        <v>17</v>
      </c>
      <c r="C8" s="4">
        <v>306299.25164107612</v>
      </c>
      <c r="D8" s="5">
        <v>311836.15000000002</v>
      </c>
      <c r="E8" s="5">
        <f t="shared" si="1"/>
        <v>5536.8983589239069</v>
      </c>
      <c r="F8" s="4">
        <v>275669.32647696853</v>
      </c>
      <c r="G8" s="5">
        <v>517738.18000000005</v>
      </c>
      <c r="H8" s="5">
        <f t="shared" si="2"/>
        <v>242068.85352303152</v>
      </c>
      <c r="I8" s="6">
        <v>522263.10527513723</v>
      </c>
      <c r="J8" s="7">
        <v>602602.82000000007</v>
      </c>
      <c r="K8" s="7">
        <f t="shared" si="3"/>
        <v>80339.714724862832</v>
      </c>
      <c r="L8" s="6">
        <v>611642</v>
      </c>
      <c r="M8" s="6">
        <v>593445.07000000007</v>
      </c>
      <c r="N8" s="6">
        <f t="shared" si="0"/>
        <v>-18196.929999999935</v>
      </c>
      <c r="O8" s="6">
        <v>593445</v>
      </c>
      <c r="P8" s="6">
        <f>205360+420172</f>
        <v>625532</v>
      </c>
      <c r="Q8" s="6">
        <f t="shared" si="4"/>
        <v>32087</v>
      </c>
    </row>
    <row r="9" spans="2:17" x14ac:dyDescent="0.25">
      <c r="B9" s="3" t="s">
        <v>18</v>
      </c>
      <c r="C9" s="4">
        <v>488704.32866301294</v>
      </c>
      <c r="D9" s="5">
        <v>497538.52</v>
      </c>
      <c r="E9" s="5">
        <f t="shared" si="1"/>
        <v>8834.1913369870745</v>
      </c>
      <c r="F9" s="4">
        <v>439833.89579671161</v>
      </c>
      <c r="G9" s="5">
        <v>542171.49</v>
      </c>
      <c r="H9" s="5">
        <f t="shared" si="2"/>
        <v>102337.59420328838</v>
      </c>
      <c r="I9" s="6">
        <v>546909.95738241274</v>
      </c>
      <c r="J9" s="7">
        <v>813378.32000000007</v>
      </c>
      <c r="K9" s="7">
        <f t="shared" si="3"/>
        <v>266468.36261758732</v>
      </c>
      <c r="L9" s="6">
        <v>825579</v>
      </c>
      <c r="M9" s="6">
        <v>721525.6100000001</v>
      </c>
      <c r="N9" s="6">
        <f t="shared" si="0"/>
        <v>-104053.3899999999</v>
      </c>
      <c r="O9" s="6">
        <v>721525.6100000001</v>
      </c>
      <c r="P9" s="6">
        <f>320733+434200</f>
        <v>754933</v>
      </c>
      <c r="Q9" s="6">
        <f t="shared" si="4"/>
        <v>33407.389999999898</v>
      </c>
    </row>
    <row r="10" spans="2:17" x14ac:dyDescent="0.25">
      <c r="B10" s="3" t="s">
        <v>19</v>
      </c>
      <c r="C10" s="4">
        <v>534378.57620741194</v>
      </c>
      <c r="D10" s="5">
        <v>544038.41</v>
      </c>
      <c r="E10" s="5">
        <f t="shared" si="1"/>
        <v>9659.8337925880915</v>
      </c>
      <c r="F10" s="4">
        <v>480940.71858667076</v>
      </c>
      <c r="G10" s="5">
        <v>828544.47</v>
      </c>
      <c r="H10" s="5">
        <f t="shared" si="2"/>
        <v>347603.75141332921</v>
      </c>
      <c r="I10" s="6">
        <v>816855.77836531703</v>
      </c>
      <c r="J10" s="7">
        <v>553111.69000000006</v>
      </c>
      <c r="K10" s="7">
        <f t="shared" si="3"/>
        <v>-263744.08836531697</v>
      </c>
      <c r="L10" s="6">
        <v>561408</v>
      </c>
      <c r="M10" s="6">
        <v>686638.85</v>
      </c>
      <c r="N10" s="6">
        <f t="shared" si="0"/>
        <v>125230.84999999998</v>
      </c>
      <c r="O10" s="6">
        <v>686638.85</v>
      </c>
      <c r="P10" s="6">
        <f>172227+569003</f>
        <v>741230</v>
      </c>
      <c r="Q10" s="6">
        <f t="shared" si="4"/>
        <v>54591.150000000023</v>
      </c>
    </row>
    <row r="11" spans="2:17" x14ac:dyDescent="0.25">
      <c r="B11" s="3" t="s">
        <v>20</v>
      </c>
      <c r="C11" s="4">
        <v>426077.21404456266</v>
      </c>
      <c r="D11" s="5">
        <v>433779.30999999994</v>
      </c>
      <c r="E11" s="5">
        <f t="shared" si="1"/>
        <v>7702.0959554372821</v>
      </c>
      <c r="F11" s="4">
        <v>383469.49264010641</v>
      </c>
      <c r="G11" s="5">
        <v>552974.06000000006</v>
      </c>
      <c r="H11" s="5">
        <f t="shared" si="2"/>
        <v>169504.56735989364</v>
      </c>
      <c r="I11" s="6">
        <v>557806.87909941992</v>
      </c>
      <c r="J11" s="7">
        <v>606779.12</v>
      </c>
      <c r="K11" s="7">
        <f t="shared" si="3"/>
        <v>48972.240900580073</v>
      </c>
      <c r="L11" s="6">
        <v>561269</v>
      </c>
      <c r="M11" s="6">
        <v>641532.33000000007</v>
      </c>
      <c r="N11" s="6">
        <f t="shared" si="0"/>
        <v>80263.330000000075</v>
      </c>
      <c r="O11" s="6">
        <v>641532.33000000007</v>
      </c>
      <c r="P11" s="6">
        <f>161229+461922</f>
        <v>623151</v>
      </c>
      <c r="Q11" s="6">
        <f t="shared" si="4"/>
        <v>-18381.330000000075</v>
      </c>
    </row>
    <row r="12" spans="2:17" x14ac:dyDescent="0.25">
      <c r="B12" s="3" t="s">
        <v>21</v>
      </c>
      <c r="C12" s="4">
        <v>440440.26657705277</v>
      </c>
      <c r="D12" s="5">
        <v>448402</v>
      </c>
      <c r="E12" s="5">
        <f t="shared" si="1"/>
        <v>7961.7334229472326</v>
      </c>
      <c r="F12" s="4">
        <v>396396.23991934746</v>
      </c>
      <c r="G12" s="5">
        <v>548900.30999999994</v>
      </c>
      <c r="H12" s="5">
        <f t="shared" si="2"/>
        <v>152504.07008065248</v>
      </c>
      <c r="I12" s="6">
        <v>452320.94131358451</v>
      </c>
      <c r="J12" s="7">
        <v>602555.42000000004</v>
      </c>
      <c r="K12" s="7">
        <f t="shared" si="3"/>
        <v>150234.47868641553</v>
      </c>
      <c r="L12" s="6">
        <v>557134</v>
      </c>
      <c r="M12" s="6">
        <v>619075.68999999994</v>
      </c>
      <c r="N12" s="6">
        <f t="shared" si="0"/>
        <v>61941.689999999944</v>
      </c>
      <c r="O12" s="6">
        <v>602555.42000000004</v>
      </c>
      <c r="P12" s="6">
        <f>171241+460199</f>
        <v>631440</v>
      </c>
      <c r="Q12" s="6">
        <f t="shared" si="4"/>
        <v>28884.579999999958</v>
      </c>
    </row>
    <row r="13" spans="2:17" x14ac:dyDescent="0.25">
      <c r="B13" s="3" t="s">
        <v>22</v>
      </c>
      <c r="C13" s="4">
        <v>843363.32279818121</v>
      </c>
      <c r="D13" s="5">
        <v>858608.6</v>
      </c>
      <c r="E13" s="5">
        <f t="shared" si="1"/>
        <v>15245.277201818768</v>
      </c>
      <c r="F13" s="4">
        <v>759026.99051836308</v>
      </c>
      <c r="G13" s="5">
        <v>815211.02</v>
      </c>
      <c r="H13" s="5">
        <f t="shared" si="2"/>
        <v>56184.029481636942</v>
      </c>
      <c r="I13" s="6">
        <v>866112.66268201068</v>
      </c>
      <c r="J13" s="7">
        <v>818429.2</v>
      </c>
      <c r="K13" s="7">
        <f t="shared" si="3"/>
        <v>-47683.462682010722</v>
      </c>
      <c r="L13" s="6">
        <v>827439</v>
      </c>
      <c r="M13" s="6">
        <v>806760.47</v>
      </c>
      <c r="N13" s="6">
        <f t="shared" si="0"/>
        <v>-20678.530000000028</v>
      </c>
      <c r="O13" s="6">
        <v>818429.2</v>
      </c>
      <c r="P13" s="6"/>
      <c r="Q13" s="6">
        <f t="shared" si="4"/>
        <v>-818429.2</v>
      </c>
    </row>
    <row r="14" spans="2:17" x14ac:dyDescent="0.25">
      <c r="B14" s="3" t="s">
        <v>23</v>
      </c>
      <c r="C14" s="4">
        <v>432541.55961482535</v>
      </c>
      <c r="D14" s="5">
        <v>440360.51</v>
      </c>
      <c r="E14" s="5">
        <f t="shared" si="1"/>
        <v>7818.9503851746558</v>
      </c>
      <c r="F14" s="4">
        <v>389287.4036533428</v>
      </c>
      <c r="G14" s="5">
        <v>497773.13</v>
      </c>
      <c r="H14" s="5">
        <f t="shared" si="2"/>
        <v>108485.7263466572</v>
      </c>
      <c r="I14" s="6">
        <v>444209.17034386587</v>
      </c>
      <c r="J14" s="7">
        <v>591993.13</v>
      </c>
      <c r="K14" s="7">
        <f t="shared" si="3"/>
        <v>147783.95965613413</v>
      </c>
      <c r="L14" s="6">
        <v>505240</v>
      </c>
      <c r="M14" s="6">
        <v>587568.6</v>
      </c>
      <c r="N14" s="6">
        <f t="shared" si="0"/>
        <v>82328.599999999977</v>
      </c>
      <c r="O14" s="6">
        <v>591993.13</v>
      </c>
      <c r="P14" s="6"/>
      <c r="Q14" s="6">
        <f t="shared" si="4"/>
        <v>-591993.13</v>
      </c>
    </row>
    <row r="15" spans="2:17" x14ac:dyDescent="0.25">
      <c r="B15" s="3" t="s">
        <v>24</v>
      </c>
      <c r="C15" s="4">
        <v>1146035.7064647232</v>
      </c>
      <c r="D15" s="5">
        <v>1166752.32</v>
      </c>
      <c r="E15" s="5">
        <f t="shared" si="1"/>
        <v>20716.613535276847</v>
      </c>
      <c r="F15" s="4">
        <v>1031432.1358182508</v>
      </c>
      <c r="G15" s="5">
        <v>1353428</v>
      </c>
      <c r="H15" s="5">
        <f t="shared" si="2"/>
        <v>321995.86418174917</v>
      </c>
      <c r="I15" s="6">
        <v>1176927.49545767</v>
      </c>
      <c r="J15" s="7">
        <v>1364698.79</v>
      </c>
      <c r="K15" s="7">
        <f t="shared" si="3"/>
        <v>187771.29454233008</v>
      </c>
      <c r="L15" s="6">
        <v>1373729</v>
      </c>
      <c r="M15" s="6">
        <v>1467042</v>
      </c>
      <c r="N15" s="6">
        <f t="shared" si="0"/>
        <v>93313</v>
      </c>
      <c r="O15" s="6">
        <v>1364698.79</v>
      </c>
      <c r="P15" s="6"/>
      <c r="Q15" s="6">
        <f t="shared" si="4"/>
        <v>-1364698.79</v>
      </c>
    </row>
    <row r="16" spans="2:17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Q16" si="5">SUM(G4:G15)</f>
        <v>7232790.3199999994</v>
      </c>
      <c r="H16" s="9">
        <f t="shared" si="5"/>
        <v>1697790.3199999998</v>
      </c>
      <c r="I16" s="9">
        <f t="shared" si="5"/>
        <v>6973230.0000000037</v>
      </c>
      <c r="J16" s="9">
        <f t="shared" si="5"/>
        <v>7834095.2699999996</v>
      </c>
      <c r="K16" s="9">
        <f t="shared" si="5"/>
        <v>860865.26999999629</v>
      </c>
      <c r="L16" s="9">
        <f t="shared" si="5"/>
        <v>7732195</v>
      </c>
      <c r="M16" s="9">
        <f t="shared" si="5"/>
        <v>8187377.8399999989</v>
      </c>
      <c r="N16" s="9">
        <f t="shared" si="5"/>
        <v>455182.84000000008</v>
      </c>
      <c r="O16" s="9">
        <f t="shared" si="5"/>
        <v>8084607.5499999998</v>
      </c>
      <c r="P16" s="9">
        <f t="shared" si="5"/>
        <v>5318942.92</v>
      </c>
      <c r="Q16" s="9">
        <f t="shared" si="5"/>
        <v>-2765664.63</v>
      </c>
    </row>
    <row r="48" spans="3:3" x14ac:dyDescent="0.25">
      <c r="C48" t="s">
        <v>29</v>
      </c>
    </row>
    <row r="49" spans="3:3" x14ac:dyDescent="0.25">
      <c r="C49" t="s">
        <v>30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2024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dcterms:created xsi:type="dcterms:W3CDTF">2023-01-11T15:37:21Z</dcterms:created>
  <dcterms:modified xsi:type="dcterms:W3CDTF">2024-10-23T14:04:26Z</dcterms:modified>
</cp:coreProperties>
</file>