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3940" windowHeight="8970"/>
  </bookViews>
  <sheets>
    <sheet name="2020 - 2025 YTD" sheetId="5" r:id="rId1"/>
  </sheets>
  <definedNames>
    <definedName name="_xlnm.Print_Area" localSheetId="0">'2020 - 2025 YTD'!$A$1:$M$34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  <c r="B24" i="5"/>
  <c r="B16" i="5"/>
  <c r="F16" i="5" l="1"/>
  <c r="J31" i="5" l="1"/>
  <c r="J21" i="5"/>
  <c r="F33" i="5" l="1"/>
  <c r="F24" i="5"/>
  <c r="J12" i="5" l="1"/>
  <c r="V24" i="5" l="1"/>
  <c r="V18" i="5"/>
  <c r="V13" i="5"/>
  <c r="R56" i="5"/>
  <c r="R43" i="5"/>
  <c r="R30" i="5"/>
  <c r="N39" i="5"/>
  <c r="N28" i="5"/>
  <c r="N18" i="5"/>
</calcChain>
</file>

<file path=xl/sharedStrings.xml><?xml version="1.0" encoding="utf-8"?>
<sst xmlns="http://schemas.openxmlformats.org/spreadsheetml/2006/main" count="324" uniqueCount="193">
  <si>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</si>
  <si>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</si>
  <si>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</si>
  <si>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</si>
  <si>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</si>
  <si>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</si>
  <si>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</si>
  <si>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</si>
  <si>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</si>
  <si>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</si>
  <si>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</si>
  <si>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</si>
  <si>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</si>
  <si>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</si>
  <si>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</si>
  <si>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</si>
  <si>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</si>
  <si>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</si>
  <si>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</si>
  <si>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</si>
  <si>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</si>
  <si>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</si>
  <si>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</si>
  <si>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</si>
  <si>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</si>
  <si>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</si>
  <si>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</si>
  <si>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</si>
  <si>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</si>
  <si>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</si>
  <si>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</si>
  <si>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</si>
  <si>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</si>
  <si>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</si>
  <si>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</si>
  <si>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</si>
  <si>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</si>
  <si>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</si>
  <si>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</si>
  <si>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</si>
  <si>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</si>
  <si>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</si>
  <si>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</si>
  <si>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</si>
  <si>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</si>
  <si>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</si>
  <si>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</si>
  <si>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</si>
  <si>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</si>
  <si>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</si>
  <si>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</si>
  <si>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</si>
  <si>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</si>
  <si>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</si>
  <si>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</si>
  <si>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</si>
  <si>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</si>
  <si>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</si>
  <si>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</si>
  <si>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</si>
  <si>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</si>
  <si>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</si>
  <si>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</si>
  <si>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</si>
  <si>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</si>
  <si>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</si>
  <si>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</si>
  <si>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</si>
  <si>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</si>
  <si>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</si>
  <si>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</si>
  <si>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</si>
  <si>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</si>
  <si>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</si>
  <si>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</si>
  <si>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</si>
  <si>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</si>
  <si>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</si>
  <si>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</si>
  <si>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</si>
  <si>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</si>
  <si>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</si>
  <si>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</si>
  <si>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</si>
  <si>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</si>
  <si>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</si>
  <si>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</si>
  <si>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</si>
  <si>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</si>
  <si>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</si>
  <si>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</si>
  <si>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</si>
  <si>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</si>
  <si>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</si>
  <si>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</si>
  <si>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</si>
  <si>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</si>
  <si>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</si>
  <si>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</si>
  <si>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</si>
  <si>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</si>
  <si>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</si>
  <si>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</si>
  <si>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</si>
  <si>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</si>
  <si>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</si>
  <si>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</si>
  <si>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</si>
  <si>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</si>
  <si>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</si>
  <si>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</si>
  <si>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</si>
  <si>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</si>
  <si>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</si>
  <si>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</si>
  <si>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</si>
  <si>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</si>
  <si>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</si>
  <si>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</si>
  <si>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</si>
  <si>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</si>
  <si>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</si>
  <si>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</si>
  <si>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</si>
  <si>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</si>
  <si>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</si>
  <si>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</si>
  <si>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</si>
  <si>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</si>
  <si>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</si>
  <si>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</si>
  <si>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</si>
  <si>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</si>
  <si>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</si>
  <si>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</si>
  <si>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</si>
  <si>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</si>
  <si>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</si>
  <si>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</si>
  <si>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</si>
  <si>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</si>
  <si>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</si>
  <si>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</si>
  <si>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</si>
  <si>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</si>
  <si>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</si>
  <si>
    <t>072623.11</t>
  </si>
  <si>
    <t>Article 7 Reimbursement</t>
  </si>
  <si>
    <t>091323.5</t>
  </si>
  <si>
    <t>Richfield Station Repair</t>
  </si>
  <si>
    <t>Improvements</t>
  </si>
  <si>
    <t>2024 General Fund Contingency Detail</t>
  </si>
  <si>
    <t>2024 Water Fund Contingency Detail</t>
  </si>
  <si>
    <t>2024 Sewer Fund Contingency Detail</t>
  </si>
  <si>
    <t>FY 2024 Appropriation</t>
  </si>
  <si>
    <t>021424.12A</t>
  </si>
  <si>
    <t>031324.10A</t>
  </si>
  <si>
    <t>Ambulance Repair</t>
  </si>
  <si>
    <t>041024.15B</t>
  </si>
  <si>
    <t>Ladder Truck Repair</t>
  </si>
  <si>
    <t>042424.9</t>
  </si>
  <si>
    <t>Mayor's Budget Increase</t>
  </si>
  <si>
    <t>041024.15C</t>
  </si>
  <si>
    <t>A.1900.54775</t>
  </si>
  <si>
    <t>FX.1900.54775</t>
  </si>
  <si>
    <t>G.1900.54775</t>
  </si>
  <si>
    <t>G/L Transaction Inquiry</t>
  </si>
  <si>
    <t>Insruance</t>
  </si>
  <si>
    <t>Memorial Day Parade</t>
  </si>
  <si>
    <t>022824.7B</t>
  </si>
  <si>
    <t>Lockport Locks Settlement</t>
  </si>
  <si>
    <t>Audit Fees</t>
  </si>
  <si>
    <t>Street Paver Emergency Repairs</t>
  </si>
  <si>
    <t>CITY OF LOCKPORT CONTINGENCY UTILIZATION HISTORY, FY 2023 - FY 2025</t>
  </si>
  <si>
    <t>2025 General Fund Contingency Detail</t>
  </si>
  <si>
    <t>2025 Water Fund Contingency Detail</t>
  </si>
  <si>
    <t>2025 Sewer Fund Contingency Detail</t>
  </si>
  <si>
    <t>FY 2025 Appropriation</t>
  </si>
  <si>
    <t>Res 021225.9</t>
  </si>
  <si>
    <t>Res 021225.8</t>
  </si>
  <si>
    <t>Streets Crew Leader</t>
  </si>
  <si>
    <t>Res 031225.10</t>
  </si>
  <si>
    <t>Fire Fighter MOA</t>
  </si>
  <si>
    <t>Res 031225.11</t>
  </si>
  <si>
    <t>Fire Fighter MOA Retro</t>
  </si>
  <si>
    <t>Res 031225.12</t>
  </si>
  <si>
    <t>Res 031225.13</t>
  </si>
  <si>
    <t>Sewer flow Study</t>
  </si>
  <si>
    <t>Res 051425.13</t>
  </si>
  <si>
    <t>Sewer Rate Study</t>
  </si>
  <si>
    <t>Dog Sheltering</t>
  </si>
  <si>
    <t>Res 070925.9</t>
  </si>
  <si>
    <t>DPW Dep Head Vacation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</si>
</sst>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left" vertical="center"/>
    </xf>
    <xf numFmtId="0" fontId="1" fillId="0" borderId="0" xfId="2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70" zoomScaleNormal="70" workbookViewId="0">
      <selection activeCell="L35" sqref="L35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32.42578125" style="12" bestFit="1" customWidth="1"/>
    <col min="5" max="5" width="3.7109375" style="21" customWidth="1"/>
    <col min="6" max="6" width="15.140625" style="11" customWidth="1"/>
    <col min="7" max="7" width="15.140625" style="12" customWidth="1"/>
    <col min="8" max="8" width="32.42578125" style="12" bestFit="1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  <col min="17" max="17" width="3.85546875" customWidth="1"/>
    <col min="18" max="18" width="15.140625" style="11" customWidth="1"/>
    <col min="19" max="19" width="15.140625" style="12" customWidth="1"/>
    <col min="20" max="20" width="29.42578125" style="12" customWidth="1"/>
    <col min="21" max="21" width="3.85546875" customWidth="1"/>
    <col min="22" max="22" width="15.140625" style="11" customWidth="1"/>
    <col min="23" max="23" width="15.140625" style="12" customWidth="1"/>
    <col min="24" max="24" width="29.42578125" style="12" customWidth="1"/>
  </cols>
  <sheetData>
    <row r="1" spans="1:24" ht="36" customHeight="1" x14ac:dyDescent="0.25">
      <c r="A1" s="33" t="s">
        <v>173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25">
      <c r="B2" s="28" t="s">
        <v>174</v>
      </c>
      <c r="C2" s="28"/>
      <c r="D2" s="28"/>
      <c r="E2" s="22"/>
      <c r="F2" s="28" t="s">
        <v>151</v>
      </c>
      <c r="G2" s="28"/>
      <c r="H2" s="28"/>
      <c r="J2" s="28" t="s">
        <v>120</v>
      </c>
      <c r="K2" s="28"/>
      <c r="L2" s="28"/>
      <c r="N2" s="28" t="s">
        <v>121</v>
      </c>
      <c r="O2" s="28"/>
      <c r="P2" s="28"/>
      <c r="R2" s="28" t="s">
        <v>126</v>
      </c>
      <c r="S2" s="28"/>
      <c r="T2" s="28"/>
      <c r="V2" s="28" t="s">
        <v>129</v>
      </c>
      <c r="W2" s="28"/>
      <c r="X2" s="28"/>
    </row>
    <row r="3" spans="1:24" x14ac:dyDescent="0.25">
      <c r="B3" s="1"/>
      <c r="C3" s="2"/>
      <c r="D3" s="2"/>
      <c r="E3" s="23"/>
      <c r="F3" s="1"/>
      <c r="G3" s="2"/>
      <c r="H3" s="2"/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  <c r="R3" s="1" t="s">
        <v>0</v>
      </c>
      <c r="S3" s="2" t="s">
        <v>1</v>
      </c>
      <c r="T3" s="2" t="s">
        <v>2</v>
      </c>
      <c r="V3" s="1" t="s">
        <v>0</v>
      </c>
      <c r="W3" s="2" t="s">
        <v>1</v>
      </c>
      <c r="X3" s="2" t="s">
        <v>2</v>
      </c>
    </row>
    <row r="4" spans="1:24" x14ac:dyDescent="0.25">
      <c r="B4" s="3">
        <v>800000</v>
      </c>
      <c r="C4" s="13" t="s">
        <v>3</v>
      </c>
      <c r="D4" s="13" t="s">
        <v>177</v>
      </c>
      <c r="E4" s="24"/>
      <c r="F4" s="3">
        <v>483207</v>
      </c>
      <c r="G4" s="4" t="s">
        <v>3</v>
      </c>
      <c r="H4" s="13" t="s">
        <v>154</v>
      </c>
      <c r="J4" s="3">
        <v>678537</v>
      </c>
      <c r="K4" s="4" t="s">
        <v>3</v>
      </c>
      <c r="L4" s="13" t="s">
        <v>43</v>
      </c>
      <c r="N4" s="3">
        <v>331000</v>
      </c>
      <c r="O4" s="4" t="s">
        <v>3</v>
      </c>
      <c r="P4" s="4" t="s">
        <v>4</v>
      </c>
      <c r="R4" s="3">
        <v>300000</v>
      </c>
      <c r="S4" s="4" t="s">
        <v>3</v>
      </c>
      <c r="T4" s="13" t="s">
        <v>42</v>
      </c>
      <c r="V4" s="3">
        <v>325000</v>
      </c>
      <c r="W4" s="4" t="s">
        <v>3</v>
      </c>
      <c r="X4" s="13" t="s">
        <v>41</v>
      </c>
    </row>
    <row r="5" spans="1:24" x14ac:dyDescent="0.25">
      <c r="B5" s="3">
        <v>4800</v>
      </c>
      <c r="C5" s="14" t="s">
        <v>178</v>
      </c>
      <c r="D5" s="13" t="s">
        <v>190</v>
      </c>
      <c r="E5" s="24"/>
      <c r="F5" s="3">
        <v>91659.74</v>
      </c>
      <c r="G5" s="14" t="s">
        <v>155</v>
      </c>
      <c r="H5" s="13" t="s">
        <v>147</v>
      </c>
      <c r="J5" s="3">
        <v>11958</v>
      </c>
      <c r="K5" s="14" t="s">
        <v>132</v>
      </c>
      <c r="L5" s="13" t="s">
        <v>133</v>
      </c>
      <c r="N5" s="3">
        <v>-2579</v>
      </c>
      <c r="O5" s="5" t="s">
        <v>5</v>
      </c>
      <c r="P5" s="4" t="s">
        <v>6</v>
      </c>
      <c r="R5" s="3">
        <v>2300</v>
      </c>
      <c r="S5" s="14" t="s">
        <v>62</v>
      </c>
      <c r="T5" s="13" t="s">
        <v>63</v>
      </c>
      <c r="V5" s="3">
        <v>5000</v>
      </c>
      <c r="W5" s="14" t="s">
        <v>44</v>
      </c>
      <c r="X5" s="13" t="s">
        <v>45</v>
      </c>
    </row>
    <row r="6" spans="1:24" x14ac:dyDescent="0.25">
      <c r="B6" s="3">
        <v>6536</v>
      </c>
      <c r="C6" s="14" t="s">
        <v>179</v>
      </c>
      <c r="D6" s="13" t="s">
        <v>180</v>
      </c>
      <c r="E6" s="24"/>
      <c r="F6" s="3">
        <v>21735.67</v>
      </c>
      <c r="G6" s="14" t="s">
        <v>156</v>
      </c>
      <c r="H6" s="13" t="s">
        <v>157</v>
      </c>
      <c r="J6" s="3">
        <v>56245</v>
      </c>
      <c r="K6" s="14" t="s">
        <v>136</v>
      </c>
      <c r="L6" s="13" t="s">
        <v>137</v>
      </c>
      <c r="N6" s="3">
        <v>5000</v>
      </c>
      <c r="O6" s="5" t="s">
        <v>7</v>
      </c>
      <c r="P6" s="4" t="s">
        <v>8</v>
      </c>
      <c r="R6" s="3">
        <v>5849</v>
      </c>
      <c r="S6" s="14" t="s">
        <v>66</v>
      </c>
      <c r="T6" s="13" t="s">
        <v>67</v>
      </c>
      <c r="V6" s="3">
        <v>133500</v>
      </c>
      <c r="W6" s="14" t="s">
        <v>46</v>
      </c>
      <c r="X6" s="13" t="s">
        <v>47</v>
      </c>
    </row>
    <row r="7" spans="1:24" x14ac:dyDescent="0.25">
      <c r="B7" s="3">
        <v>144989</v>
      </c>
      <c r="C7" s="14" t="s">
        <v>181</v>
      </c>
      <c r="D7" s="13" t="s">
        <v>182</v>
      </c>
      <c r="E7" s="24"/>
      <c r="F7" s="3">
        <v>67343.33</v>
      </c>
      <c r="G7" s="14" t="s">
        <v>158</v>
      </c>
      <c r="H7" s="13" t="s">
        <v>159</v>
      </c>
      <c r="J7" s="3">
        <v>3500</v>
      </c>
      <c r="K7" s="7" t="s">
        <v>138</v>
      </c>
      <c r="L7" s="8" t="s">
        <v>139</v>
      </c>
      <c r="N7" s="3">
        <v>7505</v>
      </c>
      <c r="O7" s="5" t="s">
        <v>9</v>
      </c>
      <c r="P7" s="4" t="s">
        <v>10</v>
      </c>
      <c r="R7" s="3">
        <v>200000</v>
      </c>
      <c r="S7" s="14" t="s">
        <v>68</v>
      </c>
      <c r="T7" s="13" t="s">
        <v>69</v>
      </c>
      <c r="V7" s="3">
        <v>12923.76</v>
      </c>
      <c r="W7" s="14" t="s">
        <v>50</v>
      </c>
      <c r="X7" s="13" t="s">
        <v>51</v>
      </c>
    </row>
    <row r="8" spans="1:24" x14ac:dyDescent="0.25">
      <c r="B8" s="3">
        <v>98732.33</v>
      </c>
      <c r="C8" s="14" t="s">
        <v>183</v>
      </c>
      <c r="D8" s="13" t="s">
        <v>184</v>
      </c>
      <c r="E8" s="24"/>
      <c r="F8" s="3">
        <v>2000</v>
      </c>
      <c r="G8" s="14" t="s">
        <v>160</v>
      </c>
      <c r="H8" s="13" t="s">
        <v>161</v>
      </c>
      <c r="J8" s="3">
        <v>20000</v>
      </c>
      <c r="K8" s="7" t="s">
        <v>140</v>
      </c>
      <c r="L8" s="8" t="s">
        <v>141</v>
      </c>
      <c r="N8" s="3">
        <v>2100</v>
      </c>
      <c r="O8" s="5" t="s">
        <v>11</v>
      </c>
      <c r="P8" s="4" t="s">
        <v>12</v>
      </c>
      <c r="R8" s="3">
        <v>5000</v>
      </c>
      <c r="S8" s="14" t="s">
        <v>70</v>
      </c>
      <c r="T8" s="13" t="s">
        <v>71</v>
      </c>
      <c r="V8" s="3">
        <v>36000</v>
      </c>
      <c r="W8" s="14" t="s">
        <v>52</v>
      </c>
      <c r="X8" s="13" t="s">
        <v>53</v>
      </c>
    </row>
    <row r="9" spans="1:24" x14ac:dyDescent="0.25">
      <c r="B9" s="3">
        <v>8474</v>
      </c>
      <c r="C9" s="14" t="s">
        <v>185</v>
      </c>
      <c r="D9" s="13" t="s">
        <v>6</v>
      </c>
      <c r="F9" s="3">
        <v>12870.23</v>
      </c>
      <c r="G9" s="14" t="s">
        <v>162</v>
      </c>
      <c r="H9" s="4" t="s">
        <v>22</v>
      </c>
      <c r="J9" s="3">
        <v>945</v>
      </c>
      <c r="K9" s="7" t="s">
        <v>144</v>
      </c>
      <c r="L9" s="8" t="s">
        <v>145</v>
      </c>
      <c r="N9" s="3">
        <v>3000</v>
      </c>
      <c r="O9" s="5" t="s">
        <v>13</v>
      </c>
      <c r="P9" s="4" t="s">
        <v>14</v>
      </c>
      <c r="R9" s="3">
        <v>8612</v>
      </c>
      <c r="S9" s="14" t="s">
        <v>72</v>
      </c>
      <c r="T9" s="13" t="s">
        <v>73</v>
      </c>
      <c r="V9" s="3">
        <v>30000</v>
      </c>
      <c r="W9" s="14" t="s">
        <v>54</v>
      </c>
      <c r="X9" s="13" t="s">
        <v>55</v>
      </c>
    </row>
    <row r="10" spans="1:24" x14ac:dyDescent="0.25">
      <c r="B10" s="3">
        <v>9158</v>
      </c>
      <c r="C10" s="14" t="s">
        <v>191</v>
      </c>
      <c r="D10" s="13" t="s">
        <v>192</v>
      </c>
      <c r="E10" s="24"/>
      <c r="F10" s="3">
        <v>1000</v>
      </c>
      <c r="G10" s="14">
        <v>50824.800000000003</v>
      </c>
      <c r="H10" s="13" t="s">
        <v>168</v>
      </c>
      <c r="J10" s="3">
        <v>103297.60000000001</v>
      </c>
      <c r="K10" s="14" t="s">
        <v>146</v>
      </c>
      <c r="L10" s="13" t="s">
        <v>147</v>
      </c>
      <c r="N10" s="3">
        <v>9611</v>
      </c>
      <c r="O10" s="5" t="s">
        <v>15</v>
      </c>
      <c r="P10" s="4" t="s">
        <v>16</v>
      </c>
      <c r="R10" s="3">
        <v>-72000</v>
      </c>
      <c r="S10" s="14" t="s">
        <v>74</v>
      </c>
      <c r="T10" s="13" t="s">
        <v>75</v>
      </c>
      <c r="V10" s="3">
        <v>6335</v>
      </c>
      <c r="W10" s="14" t="s">
        <v>56</v>
      </c>
      <c r="X10" s="13" t="s">
        <v>57</v>
      </c>
    </row>
    <row r="11" spans="1:24" x14ac:dyDescent="0.25">
      <c r="B11" s="3"/>
      <c r="C11" s="14"/>
      <c r="D11" s="13"/>
      <c r="E11" s="24"/>
      <c r="F11" s="3">
        <v>30000</v>
      </c>
      <c r="G11" s="14" t="s">
        <v>169</v>
      </c>
      <c r="H11" s="13" t="s">
        <v>170</v>
      </c>
      <c r="J11" s="3">
        <v>82331</v>
      </c>
      <c r="K11" s="14" t="s">
        <v>3</v>
      </c>
      <c r="L11" s="13" t="s">
        <v>167</v>
      </c>
      <c r="N11" s="3">
        <v>10577</v>
      </c>
      <c r="O11" s="5" t="s">
        <v>17</v>
      </c>
      <c r="P11" s="4" t="s">
        <v>18</v>
      </c>
      <c r="R11" s="3">
        <v>72000</v>
      </c>
      <c r="S11" s="14" t="s">
        <v>74</v>
      </c>
      <c r="T11" s="13" t="s">
        <v>75</v>
      </c>
      <c r="V11" s="3">
        <v>1500</v>
      </c>
      <c r="W11" s="14" t="s">
        <v>58</v>
      </c>
      <c r="X11" s="13" t="s">
        <v>61</v>
      </c>
    </row>
    <row r="12" spans="1:24" x14ac:dyDescent="0.25">
      <c r="B12" s="3"/>
      <c r="C12" s="14"/>
      <c r="D12" s="13"/>
      <c r="E12" s="24"/>
      <c r="F12" s="3">
        <v>26302.080000000002</v>
      </c>
      <c r="G12" s="14">
        <v>61424.12</v>
      </c>
      <c r="H12" s="13" t="s">
        <v>147</v>
      </c>
      <c r="J12" s="10">
        <f>J4-SUM(J5:J11)</f>
        <v>400260.4</v>
      </c>
      <c r="K12" s="30" t="s">
        <v>28</v>
      </c>
      <c r="L12" s="31"/>
      <c r="N12" s="3">
        <v>30000</v>
      </c>
      <c r="O12" s="5" t="s">
        <v>19</v>
      </c>
      <c r="P12" s="4" t="s">
        <v>20</v>
      </c>
      <c r="R12" s="3">
        <v>2500</v>
      </c>
      <c r="S12" s="14" t="s">
        <v>76</v>
      </c>
      <c r="T12" s="13" t="s">
        <v>77</v>
      </c>
      <c r="V12" s="3">
        <v>2500</v>
      </c>
      <c r="W12" s="14" t="s">
        <v>60</v>
      </c>
      <c r="X12" s="13" t="s">
        <v>59</v>
      </c>
    </row>
    <row r="13" spans="1:24" x14ac:dyDescent="0.25">
      <c r="B13" s="3"/>
      <c r="C13" s="14"/>
      <c r="D13" s="13"/>
      <c r="E13" s="24"/>
      <c r="F13" s="3">
        <v>8752</v>
      </c>
      <c r="G13" s="14">
        <v>72424.800000000003</v>
      </c>
      <c r="H13" s="13" t="s">
        <v>171</v>
      </c>
      <c r="N13" s="3">
        <v>5000</v>
      </c>
      <c r="O13" s="5" t="s">
        <v>21</v>
      </c>
      <c r="P13" s="4" t="s">
        <v>22</v>
      </c>
      <c r="R13" s="3">
        <v>5000</v>
      </c>
      <c r="S13" s="14" t="s">
        <v>78</v>
      </c>
      <c r="T13" s="13" t="s">
        <v>79</v>
      </c>
      <c r="V13" s="10">
        <f>V4-SUM(V5:V12)</f>
        <v>97241.239999999991</v>
      </c>
      <c r="W13" s="30" t="s">
        <v>28</v>
      </c>
      <c r="X13" s="31"/>
    </row>
    <row r="14" spans="1:24" x14ac:dyDescent="0.25">
      <c r="B14" s="3"/>
      <c r="C14" s="14"/>
      <c r="D14" s="13"/>
      <c r="E14" s="24"/>
      <c r="F14" s="3">
        <v>30500</v>
      </c>
      <c r="G14" s="14">
        <v>82824.399999999994</v>
      </c>
      <c r="H14" s="13" t="s">
        <v>172</v>
      </c>
      <c r="J14" s="16"/>
      <c r="K14" s="17"/>
      <c r="L14" s="17"/>
      <c r="N14" s="6">
        <v>150000</v>
      </c>
      <c r="O14" s="7" t="s">
        <v>23</v>
      </c>
      <c r="P14" s="8" t="s">
        <v>24</v>
      </c>
      <c r="R14" s="6">
        <v>5500</v>
      </c>
      <c r="S14" s="14" t="s">
        <v>80</v>
      </c>
      <c r="T14" s="13" t="s">
        <v>81</v>
      </c>
    </row>
    <row r="15" spans="1:24" x14ac:dyDescent="0.25">
      <c r="B15" s="3"/>
      <c r="C15" s="14"/>
      <c r="D15" s="13"/>
      <c r="E15" s="24"/>
      <c r="F15" s="3"/>
      <c r="G15" s="14"/>
      <c r="H15" s="13"/>
      <c r="J15" s="34" t="s">
        <v>122</v>
      </c>
      <c r="K15" s="34"/>
      <c r="L15" s="34"/>
      <c r="N15" s="6">
        <v>31929</v>
      </c>
      <c r="O15" s="9">
        <v>92822.7</v>
      </c>
      <c r="P15" s="8" t="s">
        <v>25</v>
      </c>
      <c r="R15" s="6">
        <v>43060</v>
      </c>
      <c r="S15" s="15" t="s">
        <v>84</v>
      </c>
      <c r="T15" s="13" t="s">
        <v>85</v>
      </c>
      <c r="V15" s="28" t="s">
        <v>130</v>
      </c>
      <c r="W15" s="28"/>
      <c r="X15" s="28"/>
    </row>
    <row r="16" spans="1:24" x14ac:dyDescent="0.25">
      <c r="B16" s="10">
        <f>B4-SUM(B5:B15)</f>
        <v>527310.66999999993</v>
      </c>
      <c r="C16" s="29" t="s">
        <v>28</v>
      </c>
      <c r="D16" s="29"/>
      <c r="E16" s="25"/>
      <c r="F16" s="10">
        <f>F4-SUM(F5:F15)</f>
        <v>191043.95</v>
      </c>
      <c r="G16" s="29" t="s">
        <v>28</v>
      </c>
      <c r="H16" s="29"/>
      <c r="J16" s="1" t="s">
        <v>0</v>
      </c>
      <c r="K16" s="2" t="s">
        <v>1</v>
      </c>
      <c r="L16" s="2" t="s">
        <v>2</v>
      </c>
      <c r="N16" s="6">
        <v>15000</v>
      </c>
      <c r="O16" s="9">
        <v>120722.5</v>
      </c>
      <c r="P16" s="13" t="s">
        <v>134</v>
      </c>
      <c r="R16" s="6">
        <v>6424</v>
      </c>
      <c r="S16" s="15" t="s">
        <v>86</v>
      </c>
      <c r="T16" s="13" t="s">
        <v>87</v>
      </c>
      <c r="V16" s="1" t="s">
        <v>0</v>
      </c>
      <c r="W16" s="2" t="s">
        <v>1</v>
      </c>
      <c r="X16" s="2" t="s">
        <v>2</v>
      </c>
    </row>
    <row r="17" spans="2:24" x14ac:dyDescent="0.25">
      <c r="J17" s="3">
        <v>108779</v>
      </c>
      <c r="K17" s="4" t="s">
        <v>3</v>
      </c>
      <c r="L17" s="13" t="s">
        <v>43</v>
      </c>
      <c r="N17" s="6">
        <v>5000</v>
      </c>
      <c r="O17" s="9" t="s">
        <v>26</v>
      </c>
      <c r="P17" s="8" t="s">
        <v>27</v>
      </c>
      <c r="R17" s="6">
        <v>1765</v>
      </c>
      <c r="S17" s="15" t="s">
        <v>88</v>
      </c>
      <c r="T17" s="13" t="s">
        <v>89</v>
      </c>
      <c r="V17" s="3">
        <v>130565</v>
      </c>
      <c r="W17" s="4" t="s">
        <v>3</v>
      </c>
      <c r="X17" s="13" t="s">
        <v>41</v>
      </c>
    </row>
    <row r="18" spans="2:24" x14ac:dyDescent="0.25">
      <c r="B18" s="16"/>
      <c r="C18" s="17"/>
      <c r="D18" s="17"/>
      <c r="F18" s="16"/>
      <c r="G18" s="17"/>
      <c r="H18" s="17"/>
      <c r="J18" s="3">
        <v>800</v>
      </c>
      <c r="K18" s="7" t="s">
        <v>135</v>
      </c>
      <c r="L18" s="8" t="s">
        <v>6</v>
      </c>
      <c r="N18" s="10">
        <f>N4-SUM(N5:N17)</f>
        <v>58857</v>
      </c>
      <c r="O18" s="30" t="s">
        <v>28</v>
      </c>
      <c r="P18" s="31"/>
      <c r="R18" s="6">
        <v>3860</v>
      </c>
      <c r="S18" s="15" t="s">
        <v>90</v>
      </c>
      <c r="T18" s="13" t="s">
        <v>91</v>
      </c>
      <c r="V18" s="10">
        <f>V17</f>
        <v>130565</v>
      </c>
      <c r="W18" s="29" t="s">
        <v>28</v>
      </c>
      <c r="X18" s="29"/>
    </row>
    <row r="19" spans="2:24" x14ac:dyDescent="0.25">
      <c r="B19" s="34" t="s">
        <v>175</v>
      </c>
      <c r="C19" s="34"/>
      <c r="D19" s="34"/>
      <c r="E19" s="22"/>
      <c r="F19" s="34" t="s">
        <v>152</v>
      </c>
      <c r="G19" s="34"/>
      <c r="H19" s="34"/>
      <c r="J19" s="3">
        <v>21822</v>
      </c>
      <c r="K19" s="5">
        <v>121323.6</v>
      </c>
      <c r="L19" s="4" t="s">
        <v>150</v>
      </c>
      <c r="R19" s="6">
        <v>7550</v>
      </c>
      <c r="S19" s="15" t="s">
        <v>92</v>
      </c>
      <c r="T19" s="13" t="s">
        <v>93</v>
      </c>
    </row>
    <row r="20" spans="2:24" ht="15" customHeight="1" x14ac:dyDescent="0.25">
      <c r="B20" s="1"/>
      <c r="C20" s="2"/>
      <c r="D20" s="2"/>
      <c r="E20" s="23"/>
      <c r="F20" s="1"/>
      <c r="G20" s="2"/>
      <c r="H20" s="2"/>
      <c r="J20" s="3">
        <v>7018.09</v>
      </c>
      <c r="K20" s="14" t="s">
        <v>3</v>
      </c>
      <c r="L20" s="13" t="s">
        <v>167</v>
      </c>
      <c r="N20" s="28" t="s">
        <v>124</v>
      </c>
      <c r="O20" s="28"/>
      <c r="P20" s="28"/>
      <c r="R20" s="6">
        <v>-175105</v>
      </c>
      <c r="S20" s="15" t="s">
        <v>94</v>
      </c>
      <c r="T20" s="13" t="s">
        <v>95</v>
      </c>
      <c r="V20" s="28" t="s">
        <v>131</v>
      </c>
      <c r="W20" s="28"/>
      <c r="X20" s="28"/>
    </row>
    <row r="21" spans="2:24" x14ac:dyDescent="0.25">
      <c r="B21" s="3">
        <v>90000</v>
      </c>
      <c r="C21" s="4" t="s">
        <v>3</v>
      </c>
      <c r="D21" s="13" t="s">
        <v>177</v>
      </c>
      <c r="E21" s="24"/>
      <c r="F21" s="3">
        <v>79248</v>
      </c>
      <c r="G21" s="4" t="s">
        <v>3</v>
      </c>
      <c r="H21" s="13" t="s">
        <v>154</v>
      </c>
      <c r="J21" s="10">
        <f>J17-J18-J19-J20</f>
        <v>79138.91</v>
      </c>
      <c r="K21" s="29" t="s">
        <v>28</v>
      </c>
      <c r="L21" s="29"/>
      <c r="N21" s="1" t="s">
        <v>0</v>
      </c>
      <c r="O21" s="2" t="s">
        <v>1</v>
      </c>
      <c r="P21" s="2" t="s">
        <v>2</v>
      </c>
      <c r="R21" s="6">
        <v>21650</v>
      </c>
      <c r="S21" s="15" t="s">
        <v>96</v>
      </c>
      <c r="T21" s="13" t="s">
        <v>97</v>
      </c>
      <c r="V21" s="1" t="s">
        <v>0</v>
      </c>
      <c r="W21" s="2" t="s">
        <v>1</v>
      </c>
      <c r="X21" s="2" t="s">
        <v>2</v>
      </c>
    </row>
    <row r="22" spans="2:24" x14ac:dyDescent="0.25">
      <c r="B22" s="3"/>
      <c r="C22" s="7"/>
      <c r="D22" s="8"/>
      <c r="E22" s="26"/>
      <c r="F22" s="3"/>
      <c r="G22" s="7"/>
      <c r="H22" s="8"/>
      <c r="N22" s="3">
        <v>138570</v>
      </c>
      <c r="O22" s="4" t="s">
        <v>3</v>
      </c>
      <c r="P22" s="4" t="s">
        <v>4</v>
      </c>
      <c r="R22" s="6">
        <v>-21650</v>
      </c>
      <c r="S22" s="15" t="s">
        <v>98</v>
      </c>
      <c r="T22" s="13" t="s">
        <v>99</v>
      </c>
      <c r="V22" s="3">
        <v>100000</v>
      </c>
      <c r="W22" s="4" t="s">
        <v>3</v>
      </c>
      <c r="X22" s="13" t="s">
        <v>41</v>
      </c>
    </row>
    <row r="23" spans="2:24" x14ac:dyDescent="0.25">
      <c r="B23" s="3"/>
      <c r="C23" s="5"/>
      <c r="D23" s="4"/>
      <c r="F23" s="3"/>
      <c r="G23" s="5"/>
      <c r="H23" s="4"/>
      <c r="N23" s="3">
        <v>2604</v>
      </c>
      <c r="O23" s="5" t="s">
        <v>5</v>
      </c>
      <c r="P23" s="4" t="s">
        <v>6</v>
      </c>
      <c r="R23" s="6">
        <v>25000</v>
      </c>
      <c r="S23" s="15" t="s">
        <v>100</v>
      </c>
      <c r="T23" s="13" t="s">
        <v>101</v>
      </c>
      <c r="V23" s="3">
        <v>6000</v>
      </c>
      <c r="W23" s="14" t="s">
        <v>48</v>
      </c>
      <c r="X23" s="13" t="s">
        <v>49</v>
      </c>
    </row>
    <row r="24" spans="2:24" x14ac:dyDescent="0.25">
      <c r="B24" s="10">
        <f>B21-B22-B23</f>
        <v>90000</v>
      </c>
      <c r="C24" s="29" t="s">
        <v>28</v>
      </c>
      <c r="D24" s="29"/>
      <c r="E24" s="25"/>
      <c r="F24" s="10">
        <f>F21-F22-F23</f>
        <v>79248</v>
      </c>
      <c r="G24" s="29" t="s">
        <v>28</v>
      </c>
      <c r="H24" s="29"/>
      <c r="J24" s="32" t="s">
        <v>123</v>
      </c>
      <c r="K24" s="32"/>
      <c r="L24" s="32"/>
      <c r="N24" s="3">
        <v>4202</v>
      </c>
      <c r="O24" s="5" t="s">
        <v>29</v>
      </c>
      <c r="P24" s="4" t="s">
        <v>30</v>
      </c>
      <c r="R24" s="6">
        <v>10000</v>
      </c>
      <c r="S24" s="15" t="s">
        <v>102</v>
      </c>
      <c r="T24" s="13" t="s">
        <v>103</v>
      </c>
      <c r="V24" s="10">
        <f>V22-V23</f>
        <v>94000</v>
      </c>
      <c r="W24" s="29" t="s">
        <v>28</v>
      </c>
      <c r="X24" s="29"/>
    </row>
    <row r="25" spans="2:24" x14ac:dyDescent="0.25">
      <c r="J25" s="1" t="s">
        <v>0</v>
      </c>
      <c r="K25" s="2" t="s">
        <v>1</v>
      </c>
      <c r="L25" s="2" t="s">
        <v>2</v>
      </c>
      <c r="N25" s="3">
        <v>763</v>
      </c>
      <c r="O25" s="5" t="s">
        <v>31</v>
      </c>
      <c r="P25" s="4" t="s">
        <v>32</v>
      </c>
      <c r="R25" s="6">
        <v>-114811</v>
      </c>
      <c r="S25" s="15" t="s">
        <v>106</v>
      </c>
      <c r="T25" s="13" t="s">
        <v>107</v>
      </c>
    </row>
    <row r="26" spans="2:24" x14ac:dyDescent="0.25">
      <c r="J26" s="3">
        <v>111845</v>
      </c>
      <c r="K26" s="4" t="s">
        <v>3</v>
      </c>
      <c r="L26" s="13" t="s">
        <v>43</v>
      </c>
      <c r="N26" s="3">
        <v>3684.2</v>
      </c>
      <c r="O26" s="5" t="s">
        <v>33</v>
      </c>
      <c r="P26" s="4" t="s">
        <v>34</v>
      </c>
      <c r="R26" s="6">
        <v>114811</v>
      </c>
      <c r="S26" s="15" t="s">
        <v>106</v>
      </c>
      <c r="T26" s="13" t="s">
        <v>107</v>
      </c>
    </row>
    <row r="27" spans="2:24" x14ac:dyDescent="0.25">
      <c r="B27" s="32" t="s">
        <v>176</v>
      </c>
      <c r="C27" s="32"/>
      <c r="D27" s="32"/>
      <c r="E27" s="22"/>
      <c r="F27" s="32" t="s">
        <v>153</v>
      </c>
      <c r="G27" s="32"/>
      <c r="H27" s="32"/>
      <c r="J27" s="3">
        <v>800</v>
      </c>
      <c r="K27" s="7" t="s">
        <v>135</v>
      </c>
      <c r="L27" s="8" t="s">
        <v>6</v>
      </c>
      <c r="N27" s="3">
        <v>7100</v>
      </c>
      <c r="O27" s="5" t="s">
        <v>35</v>
      </c>
      <c r="P27" s="4" t="s">
        <v>36</v>
      </c>
      <c r="R27" s="6">
        <v>36563</v>
      </c>
      <c r="S27" s="15" t="s">
        <v>108</v>
      </c>
      <c r="T27" s="13" t="s">
        <v>109</v>
      </c>
    </row>
    <row r="28" spans="2:24" x14ac:dyDescent="0.25">
      <c r="B28" s="1"/>
      <c r="C28" s="2"/>
      <c r="D28" s="2"/>
      <c r="E28" s="23"/>
      <c r="F28" s="1"/>
      <c r="G28" s="2"/>
      <c r="H28" s="2"/>
      <c r="J28" s="3">
        <v>5500</v>
      </c>
      <c r="K28" s="7" t="s">
        <v>142</v>
      </c>
      <c r="L28" s="8" t="s">
        <v>143</v>
      </c>
      <c r="N28" s="10">
        <f>N22-N23-N24-N25-N26-N27</f>
        <v>120216.8</v>
      </c>
      <c r="O28" s="29" t="s">
        <v>28</v>
      </c>
      <c r="P28" s="29"/>
      <c r="R28" s="6">
        <v>15000</v>
      </c>
      <c r="S28" s="15" t="s">
        <v>110</v>
      </c>
      <c r="T28" s="13" t="s">
        <v>111</v>
      </c>
    </row>
    <row r="29" spans="2:24" x14ac:dyDescent="0.25">
      <c r="B29" s="3">
        <v>75000</v>
      </c>
      <c r="C29" s="4" t="s">
        <v>3</v>
      </c>
      <c r="D29" s="13" t="s">
        <v>177</v>
      </c>
      <c r="E29" s="24"/>
      <c r="F29" s="3">
        <v>78432</v>
      </c>
      <c r="G29" s="4" t="s">
        <v>3</v>
      </c>
      <c r="H29" s="13" t="s">
        <v>154</v>
      </c>
      <c r="J29" s="3">
        <v>87000</v>
      </c>
      <c r="K29" s="5" t="s">
        <v>148</v>
      </c>
      <c r="L29" s="4" t="s">
        <v>149</v>
      </c>
      <c r="R29" s="6">
        <v>33700</v>
      </c>
      <c r="S29" s="15" t="s">
        <v>118</v>
      </c>
      <c r="T29" s="13" t="s">
        <v>119</v>
      </c>
    </row>
    <row r="30" spans="2:24" ht="15" customHeight="1" x14ac:dyDescent="0.25">
      <c r="B30" s="3">
        <v>22000</v>
      </c>
      <c r="C30" s="7" t="s">
        <v>186</v>
      </c>
      <c r="D30" s="8" t="s">
        <v>187</v>
      </c>
      <c r="E30" s="26"/>
      <c r="F30" s="3"/>
      <c r="G30" s="7"/>
      <c r="H30" s="8"/>
      <c r="J30" s="3">
        <v>9161.7800000000007</v>
      </c>
      <c r="K30" s="14" t="s">
        <v>3</v>
      </c>
      <c r="L30" s="13" t="s">
        <v>167</v>
      </c>
      <c r="N30" s="28" t="s">
        <v>125</v>
      </c>
      <c r="O30" s="28"/>
      <c r="P30" s="28"/>
      <c r="R30" s="10">
        <f>R4-SUM(R5:R29)</f>
        <v>57422</v>
      </c>
      <c r="S30" s="30" t="s">
        <v>28</v>
      </c>
      <c r="T30" s="31"/>
    </row>
    <row r="31" spans="2:24" x14ac:dyDescent="0.25">
      <c r="B31" s="3">
        <v>1386</v>
      </c>
      <c r="C31" s="14" t="s">
        <v>185</v>
      </c>
      <c r="D31" s="13" t="s">
        <v>6</v>
      </c>
      <c r="E31" s="26"/>
      <c r="F31" s="3"/>
      <c r="G31" s="7"/>
      <c r="H31" s="8"/>
      <c r="J31" s="10">
        <f>J26-J28-J29-J30-J27</f>
        <v>9383.2199999999993</v>
      </c>
      <c r="K31" s="29" t="s">
        <v>28</v>
      </c>
      <c r="L31" s="29"/>
      <c r="N31" s="1" t="s">
        <v>0</v>
      </c>
      <c r="O31" s="2" t="s">
        <v>1</v>
      </c>
      <c r="P31" s="2" t="s">
        <v>2</v>
      </c>
    </row>
    <row r="32" spans="2:24" x14ac:dyDescent="0.25">
      <c r="B32" s="3">
        <v>2000</v>
      </c>
      <c r="C32" s="14" t="s">
        <v>188</v>
      </c>
      <c r="D32" s="13" t="s">
        <v>189</v>
      </c>
      <c r="F32" s="3"/>
      <c r="G32" s="5"/>
      <c r="H32" s="4"/>
      <c r="N32" s="3">
        <v>130511</v>
      </c>
      <c r="O32" s="4" t="s">
        <v>3</v>
      </c>
      <c r="P32" s="4" t="s">
        <v>4</v>
      </c>
      <c r="R32" s="28" t="s">
        <v>127</v>
      </c>
      <c r="S32" s="28"/>
      <c r="T32" s="28"/>
    </row>
    <row r="33" spans="2:20" x14ac:dyDescent="0.25">
      <c r="B33" s="10">
        <f>B29-B30-B31-B32</f>
        <v>49614</v>
      </c>
      <c r="C33" s="29" t="s">
        <v>28</v>
      </c>
      <c r="D33" s="29"/>
      <c r="E33" s="25"/>
      <c r="F33" s="10">
        <f>F29-F30-F31-F32</f>
        <v>78432</v>
      </c>
      <c r="G33" s="29" t="s">
        <v>28</v>
      </c>
      <c r="H33" s="29"/>
      <c r="N33" s="3">
        <v>5210</v>
      </c>
      <c r="O33" s="5" t="s">
        <v>5</v>
      </c>
      <c r="P33" s="4" t="s">
        <v>6</v>
      </c>
      <c r="R33" s="1" t="s">
        <v>0</v>
      </c>
      <c r="S33" s="2" t="s">
        <v>1</v>
      </c>
      <c r="T33" s="2" t="s">
        <v>2</v>
      </c>
    </row>
    <row r="34" spans="2:20" x14ac:dyDescent="0.25">
      <c r="N34" s="3">
        <v>9106</v>
      </c>
      <c r="O34" s="5" t="s">
        <v>29</v>
      </c>
      <c r="P34" s="4" t="s">
        <v>30</v>
      </c>
      <c r="R34" s="3">
        <v>139298</v>
      </c>
      <c r="S34" s="4" t="s">
        <v>3</v>
      </c>
      <c r="T34" s="13" t="s">
        <v>42</v>
      </c>
    </row>
    <row r="35" spans="2:20" x14ac:dyDescent="0.25">
      <c r="N35" s="3">
        <v>5000</v>
      </c>
      <c r="O35" s="5" t="s">
        <v>37</v>
      </c>
      <c r="P35" s="4" t="s">
        <v>6</v>
      </c>
      <c r="R35" s="3">
        <v>-54000</v>
      </c>
      <c r="S35" s="14" t="s">
        <v>74</v>
      </c>
      <c r="T35" s="13" t="s">
        <v>75</v>
      </c>
    </row>
    <row r="36" spans="2:20" x14ac:dyDescent="0.25">
      <c r="N36" s="3">
        <v>-7372</v>
      </c>
      <c r="O36" s="5" t="s">
        <v>38</v>
      </c>
      <c r="P36" s="4" t="s">
        <v>32</v>
      </c>
      <c r="R36" s="3">
        <v>54000</v>
      </c>
      <c r="S36" s="14" t="s">
        <v>74</v>
      </c>
      <c r="T36" s="13" t="s">
        <v>75</v>
      </c>
    </row>
    <row r="37" spans="2:20" x14ac:dyDescent="0.25">
      <c r="N37" s="3">
        <v>10000</v>
      </c>
      <c r="O37" s="5" t="s">
        <v>35</v>
      </c>
      <c r="P37" s="4" t="s">
        <v>36</v>
      </c>
      <c r="R37" s="3">
        <v>8614</v>
      </c>
      <c r="S37" s="14" t="s">
        <v>82</v>
      </c>
      <c r="T37" s="13" t="s">
        <v>83</v>
      </c>
    </row>
    <row r="38" spans="2:20" x14ac:dyDescent="0.25">
      <c r="N38" s="3">
        <v>6000</v>
      </c>
      <c r="O38" s="5" t="s">
        <v>39</v>
      </c>
      <c r="P38" s="4" t="s">
        <v>40</v>
      </c>
      <c r="R38" s="6">
        <v>21650</v>
      </c>
      <c r="S38" s="15" t="s">
        <v>98</v>
      </c>
      <c r="T38" s="13" t="s">
        <v>99</v>
      </c>
    </row>
    <row r="39" spans="2:20" x14ac:dyDescent="0.25">
      <c r="N39" s="10">
        <f>N32-N33-N34-N35-N36-N37-N38</f>
        <v>102567</v>
      </c>
      <c r="O39" s="29" t="s">
        <v>28</v>
      </c>
      <c r="P39" s="29"/>
      <c r="R39" s="6">
        <v>-15772</v>
      </c>
      <c r="S39" s="15" t="s">
        <v>106</v>
      </c>
      <c r="T39" s="13" t="s">
        <v>107</v>
      </c>
    </row>
    <row r="40" spans="2:20" x14ac:dyDescent="0.25">
      <c r="R40" s="6">
        <v>15772</v>
      </c>
      <c r="S40" s="15" t="s">
        <v>106</v>
      </c>
      <c r="T40" s="13" t="s">
        <v>107</v>
      </c>
    </row>
    <row r="41" spans="2:20" x14ac:dyDescent="0.25">
      <c r="R41" s="3">
        <v>7400</v>
      </c>
      <c r="S41" s="14" t="s">
        <v>114</v>
      </c>
      <c r="T41" s="13" t="s">
        <v>115</v>
      </c>
    </row>
    <row r="42" spans="2:20" x14ac:dyDescent="0.25">
      <c r="R42" s="3">
        <v>42000</v>
      </c>
      <c r="S42" s="14" t="s">
        <v>116</v>
      </c>
      <c r="T42" s="13" t="s">
        <v>117</v>
      </c>
    </row>
    <row r="43" spans="2:20" x14ac:dyDescent="0.25">
      <c r="R43" s="10">
        <f>R34-R35-R36-R37-R38-R39-R40-R41-R42</f>
        <v>59634</v>
      </c>
      <c r="S43" s="29" t="s">
        <v>28</v>
      </c>
      <c r="T43" s="29"/>
    </row>
    <row r="45" spans="2:20" x14ac:dyDescent="0.25">
      <c r="R45" s="28" t="s">
        <v>128</v>
      </c>
      <c r="S45" s="28"/>
      <c r="T45" s="28"/>
    </row>
    <row r="46" spans="2:20" x14ac:dyDescent="0.25">
      <c r="R46" s="1" t="s">
        <v>0</v>
      </c>
      <c r="S46" s="2" t="s">
        <v>1</v>
      </c>
      <c r="T46" s="2" t="s">
        <v>2</v>
      </c>
    </row>
    <row r="47" spans="2:20" x14ac:dyDescent="0.25">
      <c r="R47" s="3">
        <v>115028</v>
      </c>
      <c r="S47" s="4" t="s">
        <v>3</v>
      </c>
      <c r="T47" s="13" t="s">
        <v>42</v>
      </c>
    </row>
    <row r="48" spans="2:20" x14ac:dyDescent="0.25">
      <c r="R48" s="3">
        <v>55287</v>
      </c>
      <c r="S48" s="14" t="s">
        <v>64</v>
      </c>
      <c r="T48" s="13" t="s">
        <v>65</v>
      </c>
    </row>
    <row r="49" spans="2:20" x14ac:dyDescent="0.25">
      <c r="B49" s="19"/>
      <c r="C49" s="20" t="s">
        <v>166</v>
      </c>
      <c r="F49" s="19"/>
      <c r="G49" s="20" t="s">
        <v>166</v>
      </c>
      <c r="R49" s="3">
        <v>-42000</v>
      </c>
      <c r="S49" s="14" t="s">
        <v>74</v>
      </c>
      <c r="T49" s="13" t="s">
        <v>75</v>
      </c>
    </row>
    <row r="50" spans="2:20" x14ac:dyDescent="0.25">
      <c r="B50" s="19"/>
      <c r="C50" s="20" t="s">
        <v>163</v>
      </c>
      <c r="F50" s="19"/>
      <c r="G50" s="20" t="s">
        <v>163</v>
      </c>
      <c r="R50" s="3">
        <v>42000</v>
      </c>
      <c r="S50" s="14" t="s">
        <v>74</v>
      </c>
      <c r="T50" s="13" t="s">
        <v>75</v>
      </c>
    </row>
    <row r="51" spans="2:20" x14ac:dyDescent="0.25">
      <c r="B51" s="19"/>
      <c r="C51" s="20" t="s">
        <v>164</v>
      </c>
      <c r="F51" s="19"/>
      <c r="G51" s="20" t="s">
        <v>164</v>
      </c>
      <c r="R51" s="3">
        <v>118349</v>
      </c>
      <c r="S51" s="14" t="s">
        <v>104</v>
      </c>
      <c r="T51" s="13" t="s">
        <v>105</v>
      </c>
    </row>
    <row r="52" spans="2:20" x14ac:dyDescent="0.25">
      <c r="B52" s="19"/>
      <c r="C52" s="20" t="s">
        <v>165</v>
      </c>
      <c r="F52" s="19"/>
      <c r="G52" s="20" t="s">
        <v>165</v>
      </c>
      <c r="R52" s="6">
        <v>-17048</v>
      </c>
      <c r="S52" s="15" t="s">
        <v>106</v>
      </c>
      <c r="T52" s="13" t="s">
        <v>107</v>
      </c>
    </row>
    <row r="53" spans="2:20" x14ac:dyDescent="0.25">
      <c r="R53" s="6">
        <v>17048</v>
      </c>
      <c r="S53" s="15" t="s">
        <v>106</v>
      </c>
      <c r="T53" s="13" t="s">
        <v>107</v>
      </c>
    </row>
    <row r="54" spans="2:20" x14ac:dyDescent="0.25">
      <c r="R54" s="3">
        <v>13750</v>
      </c>
      <c r="S54" s="15" t="s">
        <v>108</v>
      </c>
      <c r="T54" s="13" t="s">
        <v>109</v>
      </c>
    </row>
    <row r="55" spans="2:20" x14ac:dyDescent="0.25">
      <c r="R55" s="3">
        <v>-75479</v>
      </c>
      <c r="S55" s="15" t="s">
        <v>112</v>
      </c>
      <c r="T55" s="13" t="s">
        <v>113</v>
      </c>
    </row>
    <row r="56" spans="2:20" x14ac:dyDescent="0.25">
      <c r="R56" s="10">
        <f>R47-R48-R49-R50-R51-R52-R53-R54-R55</f>
        <v>3121</v>
      </c>
      <c r="S56" s="29" t="s">
        <v>28</v>
      </c>
      <c r="T56" s="29"/>
    </row>
    <row r="59" spans="2:20" x14ac:dyDescent="0.25">
      <c r="E59" s="12"/>
      <c r="F59" s="12"/>
    </row>
    <row r="60" spans="2:20" x14ac:dyDescent="0.25">
      <c r="E60" s="12"/>
      <c r="F60" s="12"/>
    </row>
    <row r="61" spans="2:20" x14ac:dyDescent="0.25">
      <c r="E61" s="12"/>
      <c r="F61" s="12"/>
    </row>
    <row r="62" spans="2:20" ht="28.5" x14ac:dyDescent="0.25">
      <c r="B62" s="27"/>
      <c r="E62" s="12"/>
      <c r="F62" s="12"/>
    </row>
    <row r="63" spans="2:20" x14ac:dyDescent="0.25">
      <c r="E63" s="12"/>
      <c r="F63" s="12"/>
    </row>
    <row r="64" spans="2:20" x14ac:dyDescent="0.25">
      <c r="E64" s="12"/>
      <c r="F64" s="12"/>
    </row>
    <row r="65" spans="5:6" x14ac:dyDescent="0.25">
      <c r="E65" s="12"/>
      <c r="F65" s="12"/>
    </row>
    <row r="66" spans="5:6" x14ac:dyDescent="0.25">
      <c r="E66" s="12"/>
      <c r="F66" s="12"/>
    </row>
    <row r="67" spans="5:6" x14ac:dyDescent="0.25">
      <c r="E67" s="12"/>
      <c r="F67" s="12"/>
    </row>
  </sheetData>
  <mergeCells count="37">
    <mergeCell ref="S56:T56"/>
    <mergeCell ref="O39:P39"/>
    <mergeCell ref="S43:T43"/>
    <mergeCell ref="R32:T32"/>
    <mergeCell ref="G24:H24"/>
    <mergeCell ref="F27:H27"/>
    <mergeCell ref="G33:H33"/>
    <mergeCell ref="K31:L31"/>
    <mergeCell ref="N30:P30"/>
    <mergeCell ref="C24:D24"/>
    <mergeCell ref="B27:D27"/>
    <mergeCell ref="C33:D33"/>
    <mergeCell ref="R45:T45"/>
    <mergeCell ref="A1:M1"/>
    <mergeCell ref="F2:H2"/>
    <mergeCell ref="G16:H16"/>
    <mergeCell ref="F19:H19"/>
    <mergeCell ref="J15:L15"/>
    <mergeCell ref="B2:D2"/>
    <mergeCell ref="C16:D16"/>
    <mergeCell ref="B19:D19"/>
    <mergeCell ref="V20:X20"/>
    <mergeCell ref="W24:X24"/>
    <mergeCell ref="R2:T2"/>
    <mergeCell ref="S30:T30"/>
    <mergeCell ref="K21:L21"/>
    <mergeCell ref="J24:L24"/>
    <mergeCell ref="V2:X2"/>
    <mergeCell ref="W13:X13"/>
    <mergeCell ref="V15:X15"/>
    <mergeCell ref="W18:X18"/>
    <mergeCell ref="J2:L2"/>
    <mergeCell ref="K12:L12"/>
    <mergeCell ref="N2:P2"/>
    <mergeCell ref="O18:P18"/>
    <mergeCell ref="N20:P20"/>
    <mergeCell ref="O28:P28"/>
  </mergeCells>
  <printOptions horizontalCentered="1"/>
  <pageMargins left="0.25" right="0.25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2020 - 2025 YTD</vt:lpstr>
      <vt:lpstr>'2020 - 2025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2025-06-26T12:46:40Z</cp:lastPrinted>
  <dcterms:created xsi:type="dcterms:W3CDTF">2023-01-05T13:44:12Z</dcterms:created>
  <dcterms:modified xsi:type="dcterms:W3CDTF">2025-09-04T14:46:39Z</dcterms:modified>
</cp:coreProperties>
</file>