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5 - FINANCIAL MANAGEMENT\11 - ONLINE TRANSPARENCY PORTAL\"/>
    </mc:Choice>
  </mc:AlternateContent>
  <bookViews>
    <workbookView xWindow="0" yWindow="0" windowWidth="28800" windowHeight="12180"/>
  </bookViews>
  <sheets>
    <sheet name="2022-2026 YTD" sheetId="1" r:id="rId1"/>
  </sheets>
  <definedNames>
    <definedName name="_xlnm.Print_Area" localSheetId="0">'2022-2026 YTD'!$B$1:$AD$37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26" i="1" l="1"/>
  <c r="AC10" i="1" l="1"/>
  <c r="S26" i="1"/>
  <c r="S10" i="1"/>
  <c r="I26" i="1"/>
  <c r="I10" i="1"/>
  <c r="AB32" i="1" l="1"/>
  <c r="AB31" i="1"/>
  <c r="AB30" i="1"/>
  <c r="AB29" i="1" l="1"/>
  <c r="AB13" i="1"/>
  <c r="O33" i="1" l="1"/>
</calcChain>
</file>

<file path=xl/sharedStrings.xml><?xml version="1.0" encoding="utf-8"?>
<sst xmlns="http://schemas.openxmlformats.org/spreadsheetml/2006/main" count="88" uniqueCount="23">
  <si>
    <t>General Fund</t>
  </si>
  <si>
    <t>Water Fund</t>
  </si>
  <si>
    <t>Health Insurance Fund</t>
  </si>
  <si>
    <t>Month</t>
  </si>
  <si>
    <t xml:space="preserve">January </t>
  </si>
  <si>
    <t>February</t>
  </si>
  <si>
    <t>March</t>
  </si>
  <si>
    <t>April</t>
  </si>
  <si>
    <t>May</t>
  </si>
  <si>
    <t>June</t>
  </si>
  <si>
    <t>July</t>
  </si>
  <si>
    <t>August</t>
  </si>
  <si>
    <t>September</t>
  </si>
  <si>
    <t>October</t>
  </si>
  <si>
    <t>November</t>
  </si>
  <si>
    <t>December</t>
  </si>
  <si>
    <t>Refuse and Recycling Fund</t>
  </si>
  <si>
    <t>Sewer Fund</t>
  </si>
  <si>
    <t>Worker's Compensation Fund</t>
  </si>
  <si>
    <r>
      <rPr>
        <b/>
        <i/>
        <sz val="9"/>
        <rFont val="Calibri"/>
        <family val="2"/>
      </rPr>
      <t>Note:</t>
    </r>
    <r>
      <rPr>
        <i/>
        <sz val="9"/>
        <rFont val="Calibri"/>
        <family val="2"/>
      </rPr>
      <t xml:space="preserve"> General Fund includes A.1450.11 (NYCLASS Investment) and A.1200.10 Universal Cash. Refuse contains CL.1200.10 Universal Cash. Water contains FX.1200.10 Universal Cash, FX.1201.18 Cash in Time Deposits (for FY 2019), and FX.1450.71 NYCLASS. Sewer contains G.1200.10 Universal Cash, G.1201.18 Cash in Time Deposits, and G.1450.71 NYCLASS. Health Insurance contains MS.1200.13. Worker's compensation contains S.1230.10 Cash, S.1450.71 NYCLASS, S.1452.11/71 Special Reserves. </t>
    </r>
  </si>
  <si>
    <t xml:space="preserve">*Cash refers to cash account balances as well as liquid investments (liquid being defined as able to be transferred to universal banking in five business days or less). </t>
  </si>
  <si>
    <t>City of Lockport - Monthly Cash Benchmarking</t>
  </si>
  <si>
    <t>NW&gt;FM&gt;REPORTS&gt;GL&gt;CROSS FUND REPORT&gt;SAVED-"CASH BALANCES MONTHLY REPORTING."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</si>
</sst>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5" formatCode="&quot;$&quot;#,##0_);\(&quot;$&quot;#,##0\)"/>
    <numFmt numFmtId="44" formatCode="_(&quot;$&quot;* #,##0.00_);_(&quot;$&quot;* \(#,##0.00\);_(&quot;$&quot;* &quot;-&quot;??_);_(@_)"/>
    <numFmt numFmtId="164" formatCode="[$-10409]&quot;$&quot;#,##0.00;\(&quot;$&quot;#,##0.00\)"/>
    <numFmt numFmtId="165" formatCode="_(&quot;$&quot;* #,##0_);_(&quot;$&quot;* \(#,##0\);_(&quot;$&quot;* &quot;-&quot;??_);_(@_)"/>
  </numFmts>
  <fonts count="11" x14ac:knownFonts="1">
    <font>
      <sz val="11"/>
      <color rgb="FF000000"/>
      <name val="Calibri"/>
      <family val="2"/>
      <scheme val="minor"/>
    </font>
    <font>
      <sz val="11"/>
      <color rgb="FF000000"/>
      <name val="Calibri"/>
      <family val="2"/>
      <scheme val="minor"/>
    </font>
    <font>
      <b/>
      <sz val="18"/>
      <name val="Calibri"/>
      <family val="2"/>
    </font>
    <font>
      <sz val="11"/>
      <name val="Calibri"/>
      <family val="2"/>
    </font>
    <font>
      <b/>
      <sz val="14"/>
      <name val="Calibri"/>
      <family val="2"/>
    </font>
    <font>
      <b/>
      <sz val="11"/>
      <name val="Calibri"/>
      <family val="2"/>
    </font>
    <font>
      <sz val="8"/>
      <color rgb="FF000000"/>
      <name val="Arial"/>
      <family val="2"/>
    </font>
    <font>
      <i/>
      <sz val="9"/>
      <name val="Calibri"/>
      <family val="2"/>
    </font>
    <font>
      <b/>
      <i/>
      <sz val="9"/>
      <name val="Calibri"/>
      <family val="2"/>
    </font>
    <font>
      <i/>
      <sz val="10"/>
      <name val="Calibri"/>
      <family val="2"/>
    </font>
    <font>
      <b/>
      <i/>
      <sz val="11"/>
      <color theme="1"/>
      <name val="Calibri"/>
      <family val="2"/>
      <scheme val="minor"/>
    </font>
  </fonts>
  <fills count="3">
    <fill>
      <patternFill patternType="none"/>
    </fill>
    <fill>
      <patternFill patternType="gray125"/>
    </fill>
    <fill>
      <patternFill patternType="solid">
        <fgColor theme="0" tint="-4.9989318521683403E-2"/>
        <bgColor indexed="64"/>
      </patternFill>
    </fill>
  </fills>
  <borders count="1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31">
    <xf numFmtId="0" fontId="0" fillId="0" borderId="0" xfId="0"/>
    <xf numFmtId="0" fontId="3" fillId="0" borderId="0" xfId="0" applyFont="1" applyFill="1" applyBorder="1"/>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xf>
    <xf numFmtId="0" fontId="3" fillId="0" borderId="7" xfId="0" applyFont="1" applyFill="1" applyBorder="1" applyAlignment="1">
      <alignment horizontal="center" vertical="center"/>
    </xf>
    <xf numFmtId="5" fontId="3" fillId="0" borderId="8" xfId="0" applyNumberFormat="1" applyFont="1" applyFill="1" applyBorder="1" applyAlignment="1">
      <alignment horizontal="center" vertical="center"/>
    </xf>
    <xf numFmtId="5" fontId="3" fillId="0" borderId="9" xfId="0" applyNumberFormat="1" applyFont="1" applyFill="1" applyBorder="1" applyAlignment="1">
      <alignment horizontal="center" vertical="center"/>
    </xf>
    <xf numFmtId="0" fontId="3" fillId="0" borderId="10" xfId="0" applyFont="1" applyFill="1" applyBorder="1" applyAlignment="1">
      <alignment horizontal="center" vertical="center"/>
    </xf>
    <xf numFmtId="5" fontId="3" fillId="0" borderId="11" xfId="0" applyNumberFormat="1" applyFont="1" applyFill="1" applyBorder="1" applyAlignment="1">
      <alignment horizontal="center" vertical="center"/>
    </xf>
    <xf numFmtId="5" fontId="3" fillId="0" borderId="12" xfId="0" applyNumberFormat="1" applyFont="1" applyFill="1" applyBorder="1" applyAlignment="1">
      <alignment horizontal="center" vertical="center"/>
    </xf>
    <xf numFmtId="5" fontId="3" fillId="0" borderId="0" xfId="0" applyNumberFormat="1" applyFont="1" applyFill="1" applyBorder="1" applyAlignment="1">
      <alignment horizontal="center" vertical="center"/>
    </xf>
    <xf numFmtId="164" fontId="6" fillId="0" borderId="0" xfId="0" applyNumberFormat="1" applyFont="1" applyFill="1" applyBorder="1" applyAlignment="1">
      <alignment horizontal="right" vertical="top" wrapText="1" readingOrder="1"/>
    </xf>
    <xf numFmtId="165" fontId="3" fillId="0" borderId="0" xfId="1" applyNumberFormat="1" applyFont="1" applyFill="1" applyBorder="1" applyAlignment="1">
      <alignment horizontal="center" vertical="center"/>
    </xf>
    <xf numFmtId="44" fontId="3" fillId="0" borderId="0" xfId="1" applyFont="1" applyFill="1" applyBorder="1"/>
    <xf numFmtId="0" fontId="9" fillId="0" borderId="0" xfId="0" applyFont="1" applyFill="1" applyBorder="1" applyAlignment="1">
      <alignment vertical="top" wrapText="1"/>
    </xf>
    <xf numFmtId="0" fontId="7" fillId="0" borderId="0" xfId="0" applyFont="1" applyFill="1" applyBorder="1" applyAlignment="1">
      <alignment horizontal="left" vertical="top" wrapText="1"/>
    </xf>
    <xf numFmtId="0" fontId="7" fillId="0" borderId="0" xfId="0" applyFont="1" applyFill="1" applyBorder="1" applyAlignment="1">
      <alignment horizontal="left" vertical="top" wrapText="1"/>
    </xf>
    <xf numFmtId="0" fontId="10" fillId="0" borderId="16" xfId="0" applyFont="1" applyBorder="1" applyAlignment="1">
      <alignment horizontal="left"/>
    </xf>
    <xf numFmtId="0" fontId="10" fillId="0" borderId="17" xfId="0" applyFont="1" applyBorder="1" applyAlignment="1">
      <alignment horizontal="left"/>
    </xf>
    <xf numFmtId="0" fontId="10" fillId="0" borderId="18" xfId="0" applyFont="1" applyBorder="1" applyAlignment="1">
      <alignment horizontal="left"/>
    </xf>
    <xf numFmtId="0" fontId="2" fillId="0" borderId="0" xfId="0" applyFont="1" applyFill="1" applyBorder="1" applyAlignment="1">
      <alignment horizontal="center" vertical="center" wrapText="1"/>
    </xf>
    <xf numFmtId="0" fontId="7" fillId="0" borderId="0" xfId="0" applyFont="1" applyFill="1" applyBorder="1" applyAlignment="1">
      <alignment horizontal="left" vertical="top"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J41"/>
  <sheetViews>
    <sheetView showGridLines="0" tabSelected="1" topLeftCell="A4" zoomScaleNormal="100" workbookViewId="0">
      <selection activeCell="T12" sqref="T12"/>
    </sheetView>
  </sheetViews>
  <sheetFormatPr defaultRowHeight="15" x14ac:dyDescent="0.25"/>
  <cols>
    <col min="1" max="1" width="2.7109375" style="1" customWidth="1"/>
    <col min="2" max="2" width="10.85546875" style="2" bestFit="1" customWidth="1"/>
    <col min="3" max="5" width="11.85546875" style="2" hidden="1" customWidth="1"/>
    <col min="6" max="10" width="12.7109375" style="2" customWidth="1"/>
    <col min="11" max="11" width="2.7109375" style="2" customWidth="1"/>
    <col min="12" max="12" width="12.7109375" style="2" customWidth="1"/>
    <col min="13" max="15" width="12.7109375" style="2" hidden="1" customWidth="1"/>
    <col min="16" max="20" width="12.7109375" style="2" customWidth="1"/>
    <col min="21" max="21" width="2.7109375" style="2" customWidth="1"/>
    <col min="22" max="22" width="12.7109375" style="1" customWidth="1"/>
    <col min="23" max="25" width="12.7109375" style="1" hidden="1" customWidth="1"/>
    <col min="26" max="30" width="12.7109375" style="1" customWidth="1"/>
    <col min="31" max="32" width="9.140625" style="1"/>
    <col min="33" max="33" width="10.85546875" style="1" bestFit="1" customWidth="1"/>
    <col min="34" max="16384" width="9.140625" style="1"/>
  </cols>
  <sheetData>
    <row r="1" spans="2:30" ht="30" customHeight="1" x14ac:dyDescent="0.25">
      <c r="B1" s="23" t="s">
        <v>21</v>
      </c>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row>
    <row r="2" spans="2:30" ht="8.25" customHeight="1" thickBot="1" x14ac:dyDescent="0.3"/>
    <row r="3" spans="2:30" ht="18.75" customHeight="1" x14ac:dyDescent="0.25">
      <c r="B3" s="25" t="s">
        <v>0</v>
      </c>
      <c r="C3" s="26"/>
      <c r="D3" s="26"/>
      <c r="E3" s="26"/>
      <c r="F3" s="26"/>
      <c r="G3" s="26"/>
      <c r="H3" s="26"/>
      <c r="I3" s="26"/>
      <c r="J3" s="27"/>
      <c r="K3" s="3"/>
      <c r="L3" s="25" t="s">
        <v>1</v>
      </c>
      <c r="M3" s="26"/>
      <c r="N3" s="26"/>
      <c r="O3" s="26"/>
      <c r="P3" s="26"/>
      <c r="Q3" s="26"/>
      <c r="R3" s="26"/>
      <c r="S3" s="26"/>
      <c r="T3" s="27"/>
      <c r="V3" s="25" t="s">
        <v>2</v>
      </c>
      <c r="W3" s="26"/>
      <c r="X3" s="26"/>
      <c r="Y3" s="26"/>
      <c r="Z3" s="26"/>
      <c r="AA3" s="26"/>
      <c r="AB3" s="26"/>
      <c r="AC3" s="26"/>
      <c r="AD3" s="27"/>
    </row>
    <row r="4" spans="2:30" ht="15.75" customHeight="1" thickBot="1" x14ac:dyDescent="0.3">
      <c r="B4" s="28"/>
      <c r="C4" s="29"/>
      <c r="D4" s="29"/>
      <c r="E4" s="29"/>
      <c r="F4" s="29"/>
      <c r="G4" s="29"/>
      <c r="H4" s="29"/>
      <c r="I4" s="29"/>
      <c r="J4" s="30"/>
      <c r="K4" s="3"/>
      <c r="L4" s="28"/>
      <c r="M4" s="29"/>
      <c r="N4" s="29"/>
      <c r="O4" s="29"/>
      <c r="P4" s="29"/>
      <c r="Q4" s="29"/>
      <c r="R4" s="29"/>
      <c r="S4" s="29"/>
      <c r="T4" s="30"/>
      <c r="V4" s="28"/>
      <c r="W4" s="29"/>
      <c r="X4" s="29"/>
      <c r="Y4" s="29"/>
      <c r="Z4" s="29"/>
      <c r="AA4" s="29"/>
      <c r="AB4" s="29"/>
      <c r="AC4" s="29"/>
      <c r="AD4" s="30"/>
    </row>
    <row r="5" spans="2:30" x14ac:dyDescent="0.25">
      <c r="B5" s="4" t="s">
        <v>3</v>
      </c>
      <c r="C5" s="5">
        <v>2019</v>
      </c>
      <c r="D5" s="5">
        <v>2020</v>
      </c>
      <c r="E5" s="5">
        <v>2021</v>
      </c>
      <c r="F5" s="5">
        <v>2022</v>
      </c>
      <c r="G5" s="5">
        <v>2023</v>
      </c>
      <c r="H5" s="5">
        <v>2024</v>
      </c>
      <c r="I5" s="5">
        <v>2025</v>
      </c>
      <c r="J5" s="6">
        <v>2026</v>
      </c>
      <c r="L5" s="4" t="s">
        <v>3</v>
      </c>
      <c r="M5" s="5">
        <v>2019</v>
      </c>
      <c r="N5" s="5">
        <v>2020</v>
      </c>
      <c r="O5" s="5">
        <v>2021</v>
      </c>
      <c r="P5" s="5">
        <v>2022</v>
      </c>
      <c r="Q5" s="5">
        <v>2023</v>
      </c>
      <c r="R5" s="5">
        <v>2024</v>
      </c>
      <c r="S5" s="5">
        <v>2025</v>
      </c>
      <c r="T5" s="6">
        <v>2026</v>
      </c>
      <c r="V5" s="4" t="s">
        <v>3</v>
      </c>
      <c r="W5" s="5">
        <v>2019</v>
      </c>
      <c r="X5" s="5">
        <v>2020</v>
      </c>
      <c r="Y5" s="5">
        <v>2021</v>
      </c>
      <c r="Z5" s="5">
        <v>2022</v>
      </c>
      <c r="AA5" s="5">
        <v>2023</v>
      </c>
      <c r="AB5" s="5">
        <v>2024</v>
      </c>
      <c r="AC5" s="5">
        <v>2025</v>
      </c>
      <c r="AD5" s="6">
        <v>2026</v>
      </c>
    </row>
    <row r="6" spans="2:30" x14ac:dyDescent="0.25">
      <c r="B6" s="7" t="s">
        <v>4</v>
      </c>
      <c r="C6" s="8">
        <v>7485481.0500000007</v>
      </c>
      <c r="D6" s="8">
        <v>15546524.510000002</v>
      </c>
      <c r="E6" s="8">
        <v>17798045.440000001</v>
      </c>
      <c r="F6" s="8">
        <v>19098115.899999999</v>
      </c>
      <c r="G6" s="8">
        <v>21355669.039999999</v>
      </c>
      <c r="H6" s="8">
        <v>22373351</v>
      </c>
      <c r="I6" s="8">
        <v>21996038</v>
      </c>
      <c r="J6" s="9">
        <v>25307904</v>
      </c>
      <c r="L6" s="7" t="s">
        <v>4</v>
      </c>
      <c r="M6" s="8">
        <v>1427988.23</v>
      </c>
      <c r="N6" s="8">
        <v>2129208.04</v>
      </c>
      <c r="O6" s="8">
        <v>2628722.9900000002</v>
      </c>
      <c r="P6" s="8">
        <v>2642387.2000000002</v>
      </c>
      <c r="Q6" s="8">
        <v>2677758.52</v>
      </c>
      <c r="R6" s="8">
        <v>2488666.4900000002</v>
      </c>
      <c r="S6" s="8">
        <v>2353756</v>
      </c>
      <c r="T6" s="9">
        <v>2538107</v>
      </c>
      <c r="V6" s="7" t="s">
        <v>4</v>
      </c>
      <c r="W6" s="8">
        <v>1100903.99</v>
      </c>
      <c r="X6" s="8">
        <v>1896866.38</v>
      </c>
      <c r="Y6" s="8">
        <v>2309292.0299999998</v>
      </c>
      <c r="Z6" s="8">
        <v>2309292</v>
      </c>
      <c r="AA6" s="8">
        <v>2796036.64</v>
      </c>
      <c r="AB6" s="8">
        <v>1612760</v>
      </c>
      <c r="AC6" s="8">
        <v>1524254</v>
      </c>
      <c r="AD6" s="9">
        <v>991581.54</v>
      </c>
    </row>
    <row r="7" spans="2:30" x14ac:dyDescent="0.25">
      <c r="B7" s="7" t="s">
        <v>5</v>
      </c>
      <c r="C7" s="8">
        <v>12556393.16</v>
      </c>
      <c r="D7" s="8">
        <v>14533969.15</v>
      </c>
      <c r="E7" s="8">
        <v>17027878.59</v>
      </c>
      <c r="F7" s="8">
        <v>18263780.120000001</v>
      </c>
      <c r="G7" s="8">
        <v>20570789.16</v>
      </c>
      <c r="H7" s="8">
        <v>21678243</v>
      </c>
      <c r="I7" s="8">
        <v>21454702</v>
      </c>
      <c r="J7" s="9">
        <v>23667528.289999999</v>
      </c>
      <c r="L7" s="7" t="s">
        <v>5</v>
      </c>
      <c r="M7" s="8">
        <v>1390669.76</v>
      </c>
      <c r="N7" s="8">
        <v>2059987.66</v>
      </c>
      <c r="O7" s="8">
        <v>2624789.2599999998</v>
      </c>
      <c r="P7" s="8">
        <v>2528523</v>
      </c>
      <c r="Q7" s="8">
        <v>2642416.83</v>
      </c>
      <c r="R7" s="8">
        <v>2378589.65</v>
      </c>
      <c r="S7" s="8">
        <v>2284931</v>
      </c>
      <c r="T7" s="9">
        <v>2386938</v>
      </c>
      <c r="V7" s="7" t="s">
        <v>5</v>
      </c>
      <c r="W7" s="8">
        <v>927989.12</v>
      </c>
      <c r="X7" s="8">
        <v>1719295.38</v>
      </c>
      <c r="Y7" s="8">
        <v>2069673.58</v>
      </c>
      <c r="Z7" s="8">
        <v>2214675.42</v>
      </c>
      <c r="AA7" s="8">
        <v>2882977.37</v>
      </c>
      <c r="AB7" s="8">
        <v>1748023</v>
      </c>
      <c r="AC7" s="8">
        <v>1490143</v>
      </c>
      <c r="AD7" s="9">
        <v>1025918</v>
      </c>
    </row>
    <row r="8" spans="2:30" x14ac:dyDescent="0.25">
      <c r="B8" s="7" t="s">
        <v>6</v>
      </c>
      <c r="C8" s="8">
        <v>12430768.840000002</v>
      </c>
      <c r="D8" s="8">
        <v>13857751.82</v>
      </c>
      <c r="E8" s="8">
        <v>16456090.73</v>
      </c>
      <c r="F8" s="8">
        <v>17520902.989999998</v>
      </c>
      <c r="G8" s="8">
        <v>19740291.720000003</v>
      </c>
      <c r="H8" s="8">
        <v>26143441</v>
      </c>
      <c r="I8" s="8">
        <v>20618989</v>
      </c>
      <c r="J8" s="9">
        <v>22619410.130000003</v>
      </c>
      <c r="L8" s="7" t="s">
        <v>6</v>
      </c>
      <c r="M8" s="8">
        <v>1750378.67</v>
      </c>
      <c r="N8" s="8">
        <v>2145093.96</v>
      </c>
      <c r="O8" s="8">
        <v>2410491.71</v>
      </c>
      <c r="P8" s="8">
        <v>2446884.79</v>
      </c>
      <c r="Q8" s="8">
        <v>2574482.13</v>
      </c>
      <c r="R8" s="8">
        <v>2289252.13</v>
      </c>
      <c r="S8" s="8">
        <v>2202822</v>
      </c>
      <c r="T8" s="9">
        <v>2345439.34</v>
      </c>
      <c r="V8" s="7" t="s">
        <v>6</v>
      </c>
      <c r="W8" s="8">
        <v>676128.53</v>
      </c>
      <c r="X8" s="8">
        <v>1750425.86</v>
      </c>
      <c r="Y8" s="8">
        <v>1888384.98</v>
      </c>
      <c r="Z8" s="8">
        <v>2296826.98</v>
      </c>
      <c r="AA8" s="8">
        <v>2746857.7</v>
      </c>
      <c r="AB8" s="8">
        <v>1839744</v>
      </c>
      <c r="AC8" s="8">
        <v>1336766</v>
      </c>
      <c r="AD8" s="9">
        <v>1067827.92</v>
      </c>
    </row>
    <row r="9" spans="2:30" x14ac:dyDescent="0.25">
      <c r="B9" s="7" t="s">
        <v>7</v>
      </c>
      <c r="C9" s="8">
        <v>12415322.979999999</v>
      </c>
      <c r="D9" s="8">
        <v>13536257.5</v>
      </c>
      <c r="E9" s="8">
        <v>15623344.74</v>
      </c>
      <c r="F9" s="8">
        <v>17042301.050000001</v>
      </c>
      <c r="G9" s="8">
        <v>19156967</v>
      </c>
      <c r="H9" s="8">
        <v>20686454</v>
      </c>
      <c r="I9" s="8">
        <v>20388576</v>
      </c>
      <c r="J9" s="9">
        <v>21993309</v>
      </c>
      <c r="L9" s="7" t="s">
        <v>7</v>
      </c>
      <c r="M9" s="8">
        <v>1934554.97</v>
      </c>
      <c r="N9" s="8">
        <v>2187803.63</v>
      </c>
      <c r="O9" s="8">
        <v>2483926.96</v>
      </c>
      <c r="P9" s="8">
        <v>2429684.9500000002</v>
      </c>
      <c r="Q9" s="8">
        <v>2548870</v>
      </c>
      <c r="R9" s="8">
        <v>2361403.84</v>
      </c>
      <c r="S9" s="8">
        <v>2235670</v>
      </c>
      <c r="T9" s="9">
        <v>2127078</v>
      </c>
      <c r="V9" s="7" t="s">
        <v>7</v>
      </c>
      <c r="W9" s="8">
        <v>436847.08</v>
      </c>
      <c r="X9" s="8">
        <v>1958385.01</v>
      </c>
      <c r="Y9" s="8">
        <v>1910279.28</v>
      </c>
      <c r="Z9" s="8">
        <v>2468381</v>
      </c>
      <c r="AA9" s="8">
        <v>2746979</v>
      </c>
      <c r="AB9" s="8">
        <v>1726794</v>
      </c>
      <c r="AC9" s="8">
        <v>1248438</v>
      </c>
      <c r="AD9" s="9">
        <v>874590</v>
      </c>
    </row>
    <row r="10" spans="2:30" x14ac:dyDescent="0.25">
      <c r="B10" s="7" t="s">
        <v>8</v>
      </c>
      <c r="C10" s="8">
        <v>11332143.560000001</v>
      </c>
      <c r="D10" s="8">
        <v>12231280.59</v>
      </c>
      <c r="E10" s="8">
        <v>14777530.550000001</v>
      </c>
      <c r="F10" s="8">
        <v>15467351.91</v>
      </c>
      <c r="G10" s="8">
        <v>18275638.830000002</v>
      </c>
      <c r="H10" s="8">
        <v>19073224</v>
      </c>
      <c r="I10" s="8">
        <f>-142977+19198959</f>
        <v>19055982</v>
      </c>
      <c r="J10" s="9"/>
      <c r="L10" s="7" t="s">
        <v>8</v>
      </c>
      <c r="M10" s="8">
        <v>1773831.67</v>
      </c>
      <c r="N10" s="8">
        <v>2082250.41</v>
      </c>
      <c r="O10" s="8">
        <v>2253246.69</v>
      </c>
      <c r="P10" s="8">
        <v>2214414.69</v>
      </c>
      <c r="Q10" s="8">
        <v>2456048.6</v>
      </c>
      <c r="R10" s="8">
        <v>2216950.27</v>
      </c>
      <c r="S10" s="8">
        <f>44965+1981071</f>
        <v>2026036</v>
      </c>
      <c r="T10" s="9"/>
      <c r="V10" s="7" t="s">
        <v>8</v>
      </c>
      <c r="W10" s="8">
        <v>264834.38</v>
      </c>
      <c r="X10" s="8">
        <v>1961065.86</v>
      </c>
      <c r="Y10" s="8">
        <v>1883528.54</v>
      </c>
      <c r="Z10" s="8">
        <v>2740508.86</v>
      </c>
      <c r="AA10" s="8">
        <v>2192740.6</v>
      </c>
      <c r="AB10" s="8">
        <v>2006413</v>
      </c>
      <c r="AC10" s="8">
        <f>1062888.98</f>
        <v>1062888.98</v>
      </c>
      <c r="AD10" s="9"/>
    </row>
    <row r="11" spans="2:30" x14ac:dyDescent="0.25">
      <c r="B11" s="7" t="s">
        <v>9</v>
      </c>
      <c r="C11" s="8">
        <v>10536564</v>
      </c>
      <c r="D11" s="8">
        <v>11213429.309999999</v>
      </c>
      <c r="E11" s="8">
        <v>13712318.289999999</v>
      </c>
      <c r="F11" s="8">
        <v>14601182.25</v>
      </c>
      <c r="G11" s="8">
        <v>17092890.719999999</v>
      </c>
      <c r="H11" s="8">
        <v>17867002</v>
      </c>
      <c r="I11" s="8">
        <v>18062532</v>
      </c>
      <c r="J11" s="9"/>
      <c r="L11" s="7" t="s">
        <v>9</v>
      </c>
      <c r="M11" s="8">
        <v>1856442.4200000002</v>
      </c>
      <c r="N11" s="8">
        <v>2243869.7199999997</v>
      </c>
      <c r="O11" s="8">
        <v>2332918.5499999998</v>
      </c>
      <c r="P11" s="8">
        <v>2404039.41</v>
      </c>
      <c r="Q11" s="8">
        <v>2548578.9500000002</v>
      </c>
      <c r="R11" s="8">
        <v>2328246.65</v>
      </c>
      <c r="S11" s="8">
        <v>2147768</v>
      </c>
      <c r="T11" s="9"/>
      <c r="V11" s="7" t="s">
        <v>9</v>
      </c>
      <c r="W11" s="8">
        <v>30954.6</v>
      </c>
      <c r="X11" s="8">
        <v>2105150.48</v>
      </c>
      <c r="Y11" s="8">
        <v>2024271.75</v>
      </c>
      <c r="Z11" s="8">
        <v>2802694.92</v>
      </c>
      <c r="AA11" s="8">
        <v>2120373.9</v>
      </c>
      <c r="AB11" s="8">
        <v>1639757</v>
      </c>
      <c r="AC11" s="8">
        <v>982160</v>
      </c>
      <c r="AD11" s="9"/>
    </row>
    <row r="12" spans="2:30" x14ac:dyDescent="0.25">
      <c r="B12" s="7" t="s">
        <v>10</v>
      </c>
      <c r="C12" s="8">
        <v>9383100.1500000004</v>
      </c>
      <c r="D12" s="8">
        <v>9993469.1699999999</v>
      </c>
      <c r="E12" s="8">
        <v>12970811.619999999</v>
      </c>
      <c r="F12" s="8">
        <v>14767718.66</v>
      </c>
      <c r="G12" s="8">
        <v>15985847.900000002</v>
      </c>
      <c r="H12" s="8">
        <v>17203531</v>
      </c>
      <c r="I12" s="8">
        <v>17471555</v>
      </c>
      <c r="J12" s="9"/>
      <c r="L12" s="7" t="s">
        <v>10</v>
      </c>
      <c r="M12" s="8">
        <v>2030344.74</v>
      </c>
      <c r="N12" s="8">
        <v>2315037.96</v>
      </c>
      <c r="O12" s="8">
        <v>2484240.5499999998</v>
      </c>
      <c r="P12" s="8">
        <v>2439985</v>
      </c>
      <c r="Q12" s="8">
        <v>2662363.5999999996</v>
      </c>
      <c r="R12" s="8">
        <v>2440500</v>
      </c>
      <c r="S12" s="8">
        <v>2240050</v>
      </c>
      <c r="T12" s="9"/>
      <c r="V12" s="7" t="s">
        <v>10</v>
      </c>
      <c r="W12" s="8">
        <v>133060.68</v>
      </c>
      <c r="X12" s="8">
        <v>2171029.92</v>
      </c>
      <c r="Y12" s="8">
        <v>1818974.61</v>
      </c>
      <c r="Z12" s="8">
        <v>2677995.88</v>
      </c>
      <c r="AA12" s="8">
        <v>1989511.56</v>
      </c>
      <c r="AB12" s="8">
        <v>1695839</v>
      </c>
      <c r="AC12" s="8">
        <v>1032872</v>
      </c>
      <c r="AD12" s="9"/>
    </row>
    <row r="13" spans="2:30" x14ac:dyDescent="0.25">
      <c r="B13" s="7" t="s">
        <v>11</v>
      </c>
      <c r="C13" s="8">
        <v>8718196.9400000013</v>
      </c>
      <c r="D13" s="8">
        <v>9146605.75</v>
      </c>
      <c r="E13" s="8">
        <v>12280164.699999999</v>
      </c>
      <c r="F13" s="8">
        <v>13911439</v>
      </c>
      <c r="G13" s="8">
        <v>14880919.51</v>
      </c>
      <c r="H13" s="8">
        <v>15568277</v>
      </c>
      <c r="I13" s="8">
        <v>16974791</v>
      </c>
      <c r="J13" s="9"/>
      <c r="L13" s="7" t="s">
        <v>11</v>
      </c>
      <c r="M13" s="8">
        <v>2069234.1199999999</v>
      </c>
      <c r="N13" s="8">
        <v>2407317.02</v>
      </c>
      <c r="O13" s="8">
        <v>2547755.5499999998</v>
      </c>
      <c r="P13" s="8">
        <v>2524747.62</v>
      </c>
      <c r="Q13" s="8">
        <v>2528010.37</v>
      </c>
      <c r="R13" s="8">
        <v>2451962</v>
      </c>
      <c r="S13" s="8">
        <v>2237945</v>
      </c>
      <c r="T13" s="9"/>
      <c r="V13" s="7" t="s">
        <v>11</v>
      </c>
      <c r="W13" s="8">
        <v>14389.3</v>
      </c>
      <c r="X13" s="8">
        <v>2207294.17</v>
      </c>
      <c r="Y13" s="8">
        <v>1685015.34</v>
      </c>
      <c r="Z13" s="8">
        <v>2489592.5499999998</v>
      </c>
      <c r="AA13" s="8">
        <v>1754273.24</v>
      </c>
      <c r="AB13" s="8">
        <f>2020297</f>
        <v>2020297</v>
      </c>
      <c r="AC13" s="8">
        <v>1240562</v>
      </c>
      <c r="AD13" s="9"/>
    </row>
    <row r="14" spans="2:30" x14ac:dyDescent="0.25">
      <c r="B14" s="7" t="s">
        <v>12</v>
      </c>
      <c r="C14" s="8">
        <v>6937384.7800000012</v>
      </c>
      <c r="D14" s="8">
        <v>8283230.3599999994</v>
      </c>
      <c r="E14" s="8">
        <v>11205446.09</v>
      </c>
      <c r="F14" s="8">
        <v>14116268.029999999</v>
      </c>
      <c r="G14" s="8">
        <v>14056097.010000002</v>
      </c>
      <c r="H14" s="8">
        <v>15218693</v>
      </c>
      <c r="I14" s="8">
        <v>15138507</v>
      </c>
      <c r="J14" s="9"/>
      <c r="L14" s="7" t="s">
        <v>12</v>
      </c>
      <c r="M14" s="8">
        <v>1799286.29</v>
      </c>
      <c r="N14" s="8">
        <v>2376812.83</v>
      </c>
      <c r="O14" s="8">
        <v>2596808.33</v>
      </c>
      <c r="P14" s="8">
        <v>2424713</v>
      </c>
      <c r="Q14" s="8">
        <v>2374943.98</v>
      </c>
      <c r="R14" s="8">
        <v>2479358</v>
      </c>
      <c r="S14" s="8">
        <v>2220897</v>
      </c>
      <c r="T14" s="9"/>
      <c r="V14" s="7" t="s">
        <v>12</v>
      </c>
      <c r="W14" s="8">
        <v>1768851.7</v>
      </c>
      <c r="X14" s="8">
        <v>2297491.4300000002</v>
      </c>
      <c r="Y14" s="8">
        <v>1852391.23</v>
      </c>
      <c r="Z14" s="8">
        <v>2500211.54</v>
      </c>
      <c r="AA14" s="8">
        <v>2030149.25</v>
      </c>
      <c r="AB14" s="8">
        <v>1783360</v>
      </c>
      <c r="AC14" s="8">
        <v>1188643</v>
      </c>
      <c r="AD14" s="9"/>
    </row>
    <row r="15" spans="2:30" x14ac:dyDescent="0.25">
      <c r="B15" s="7" t="s">
        <v>13</v>
      </c>
      <c r="C15" s="8">
        <v>6278030.8499999996</v>
      </c>
      <c r="D15" s="8">
        <v>7651250.2000000002</v>
      </c>
      <c r="E15" s="8">
        <v>10060279.41</v>
      </c>
      <c r="F15" s="8">
        <v>13362186.970000001</v>
      </c>
      <c r="G15" s="8">
        <v>12721263</v>
      </c>
      <c r="H15" s="8">
        <v>13481401</v>
      </c>
      <c r="I15" s="8">
        <v>14122510</v>
      </c>
      <c r="J15" s="9"/>
      <c r="L15" s="7" t="s">
        <v>13</v>
      </c>
      <c r="M15" s="8">
        <v>1784053.99</v>
      </c>
      <c r="N15" s="8">
        <v>2238293.4</v>
      </c>
      <c r="O15" s="8">
        <v>2368372.3899999997</v>
      </c>
      <c r="P15" s="8">
        <v>2347358.33</v>
      </c>
      <c r="Q15" s="8">
        <v>2284047</v>
      </c>
      <c r="R15" s="8">
        <v>2194683</v>
      </c>
      <c r="S15" s="8">
        <v>2613996</v>
      </c>
      <c r="T15" s="9"/>
      <c r="V15" s="7" t="s">
        <v>13</v>
      </c>
      <c r="W15" s="8">
        <v>1536528.98</v>
      </c>
      <c r="X15" s="8">
        <v>2183212.79</v>
      </c>
      <c r="Y15" s="8">
        <v>1799001.74</v>
      </c>
      <c r="Z15" s="8">
        <v>2621187.09</v>
      </c>
      <c r="AA15" s="8">
        <v>1537763.64</v>
      </c>
      <c r="AB15" s="8">
        <v>1847541</v>
      </c>
      <c r="AC15" s="8">
        <v>1033475.7</v>
      </c>
      <c r="AD15" s="9"/>
    </row>
    <row r="16" spans="2:30" x14ac:dyDescent="0.25">
      <c r="B16" s="7" t="s">
        <v>14</v>
      </c>
      <c r="C16" s="8">
        <v>5238105.370000001</v>
      </c>
      <c r="D16" s="8">
        <v>6880160.1099999994</v>
      </c>
      <c r="E16" s="8">
        <v>8796873.7000000011</v>
      </c>
      <c r="F16" s="8">
        <v>11686649</v>
      </c>
      <c r="G16" s="8">
        <v>11167863.42</v>
      </c>
      <c r="H16" s="8">
        <v>12344030</v>
      </c>
      <c r="I16" s="8">
        <v>13527315.699999999</v>
      </c>
      <c r="J16" s="9"/>
      <c r="L16" s="7" t="s">
        <v>14</v>
      </c>
      <c r="M16" s="8">
        <v>2113688.4300000002</v>
      </c>
      <c r="N16" s="8">
        <v>2216424.9300000002</v>
      </c>
      <c r="O16" s="8">
        <v>2330266.25</v>
      </c>
      <c r="P16" s="8">
        <v>2400817.9</v>
      </c>
      <c r="Q16" s="8">
        <v>2274777</v>
      </c>
      <c r="R16" s="8">
        <v>2157136</v>
      </c>
      <c r="S16" s="8">
        <v>2595629.17</v>
      </c>
      <c r="T16" s="9"/>
      <c r="V16" s="7" t="s">
        <v>14</v>
      </c>
      <c r="W16" s="8">
        <v>1658550.29</v>
      </c>
      <c r="X16" s="8">
        <v>2204290.4300000002</v>
      </c>
      <c r="Y16" s="8">
        <v>1940099.67</v>
      </c>
      <c r="Z16" s="8">
        <v>2605407.7799999998</v>
      </c>
      <c r="AA16" s="8">
        <v>1676393</v>
      </c>
      <c r="AB16" s="8">
        <v>1895372</v>
      </c>
      <c r="AC16" s="8">
        <v>1127089.26</v>
      </c>
      <c r="AD16" s="9"/>
    </row>
    <row r="17" spans="2:36" ht="15.75" thickBot="1" x14ac:dyDescent="0.3">
      <c r="B17" s="10" t="s">
        <v>15</v>
      </c>
      <c r="C17" s="11">
        <v>4373616.12</v>
      </c>
      <c r="D17" s="11">
        <v>6664360.0899999999</v>
      </c>
      <c r="E17" s="11">
        <v>7965415.6699999999</v>
      </c>
      <c r="F17" s="11">
        <v>8834271.9600000009</v>
      </c>
      <c r="G17" s="11">
        <v>10596512.24</v>
      </c>
      <c r="H17" s="11">
        <v>10794799</v>
      </c>
      <c r="I17" s="11">
        <v>13056126.539999999</v>
      </c>
      <c r="J17" s="12"/>
      <c r="L17" s="10" t="s">
        <v>15</v>
      </c>
      <c r="M17" s="11">
        <v>2020071.8</v>
      </c>
      <c r="N17" s="11">
        <v>2579966.14</v>
      </c>
      <c r="O17" s="11">
        <v>2625687.21</v>
      </c>
      <c r="P17" s="11">
        <v>2660958.2999999998</v>
      </c>
      <c r="Q17" s="11">
        <v>2422773.9299999997</v>
      </c>
      <c r="R17" s="11">
        <v>2339330</v>
      </c>
      <c r="S17" s="11">
        <v>2557803</v>
      </c>
      <c r="T17" s="12"/>
      <c r="V17" s="10" t="s">
        <v>15</v>
      </c>
      <c r="W17" s="11">
        <v>1806435.57</v>
      </c>
      <c r="X17" s="11">
        <v>2260573.7000000002</v>
      </c>
      <c r="Y17" s="11">
        <v>1959592.29</v>
      </c>
      <c r="Z17" s="11">
        <v>2568251.0499999998</v>
      </c>
      <c r="AA17" s="11">
        <v>1790049</v>
      </c>
      <c r="AB17" s="11">
        <v>1639119</v>
      </c>
      <c r="AC17" s="11">
        <v>1039366.75</v>
      </c>
      <c r="AD17" s="12"/>
    </row>
    <row r="18" spans="2:36" ht="15.75" thickBot="1" x14ac:dyDescent="0.3">
      <c r="C18" s="13"/>
      <c r="D18" s="13"/>
      <c r="E18" s="13"/>
      <c r="F18" s="13"/>
      <c r="G18" s="13"/>
      <c r="H18" s="13"/>
      <c r="I18" s="13"/>
      <c r="J18" s="13"/>
      <c r="M18" s="13"/>
      <c r="N18" s="13"/>
      <c r="O18" s="13"/>
      <c r="P18" s="13"/>
      <c r="Q18" s="13"/>
      <c r="R18" s="13"/>
      <c r="S18" s="13"/>
      <c r="T18" s="13"/>
    </row>
    <row r="19" spans="2:36" ht="18.75" customHeight="1" x14ac:dyDescent="0.25">
      <c r="B19" s="25" t="s">
        <v>16</v>
      </c>
      <c r="C19" s="26"/>
      <c r="D19" s="26"/>
      <c r="E19" s="26"/>
      <c r="F19" s="26"/>
      <c r="G19" s="26"/>
      <c r="H19" s="26"/>
      <c r="I19" s="26"/>
      <c r="J19" s="27"/>
      <c r="K19" s="3"/>
      <c r="L19" s="25" t="s">
        <v>17</v>
      </c>
      <c r="M19" s="26"/>
      <c r="N19" s="26"/>
      <c r="O19" s="26"/>
      <c r="P19" s="26"/>
      <c r="Q19" s="26"/>
      <c r="R19" s="26"/>
      <c r="S19" s="26"/>
      <c r="T19" s="27"/>
      <c r="V19" s="25" t="s">
        <v>18</v>
      </c>
      <c r="W19" s="26"/>
      <c r="X19" s="26"/>
      <c r="Y19" s="26"/>
      <c r="Z19" s="26"/>
      <c r="AA19" s="26"/>
      <c r="AB19" s="26"/>
      <c r="AC19" s="26"/>
      <c r="AD19" s="27"/>
    </row>
    <row r="20" spans="2:36" ht="19.5" thickBot="1" x14ac:dyDescent="0.3">
      <c r="B20" s="28"/>
      <c r="C20" s="29"/>
      <c r="D20" s="29"/>
      <c r="E20" s="29"/>
      <c r="F20" s="29"/>
      <c r="G20" s="29"/>
      <c r="H20" s="29"/>
      <c r="I20" s="29"/>
      <c r="J20" s="30"/>
      <c r="K20" s="3"/>
      <c r="L20" s="28"/>
      <c r="M20" s="29"/>
      <c r="N20" s="29"/>
      <c r="O20" s="29"/>
      <c r="P20" s="29"/>
      <c r="Q20" s="29"/>
      <c r="R20" s="29"/>
      <c r="S20" s="29"/>
      <c r="T20" s="30"/>
      <c r="V20" s="28"/>
      <c r="W20" s="29"/>
      <c r="X20" s="29"/>
      <c r="Y20" s="29"/>
      <c r="Z20" s="29"/>
      <c r="AA20" s="29"/>
      <c r="AB20" s="29"/>
      <c r="AC20" s="29"/>
      <c r="AD20" s="30"/>
    </row>
    <row r="21" spans="2:36" x14ac:dyDescent="0.25">
      <c r="B21" s="4" t="s">
        <v>3</v>
      </c>
      <c r="C21" s="5">
        <v>2019</v>
      </c>
      <c r="D21" s="5">
        <v>2020</v>
      </c>
      <c r="E21" s="5">
        <v>2021</v>
      </c>
      <c r="F21" s="5">
        <v>2022</v>
      </c>
      <c r="G21" s="5">
        <v>2023</v>
      </c>
      <c r="H21" s="5">
        <v>2024</v>
      </c>
      <c r="I21" s="5">
        <v>2025</v>
      </c>
      <c r="J21" s="6">
        <v>2026</v>
      </c>
      <c r="L21" s="4" t="s">
        <v>3</v>
      </c>
      <c r="M21" s="5">
        <v>2019</v>
      </c>
      <c r="N21" s="5">
        <v>2020</v>
      </c>
      <c r="O21" s="5">
        <v>2021</v>
      </c>
      <c r="P21" s="5">
        <v>2022</v>
      </c>
      <c r="Q21" s="5">
        <v>2023</v>
      </c>
      <c r="R21" s="5">
        <v>2024</v>
      </c>
      <c r="S21" s="5">
        <v>2025</v>
      </c>
      <c r="T21" s="6">
        <v>2026</v>
      </c>
      <c r="V21" s="4" t="s">
        <v>3</v>
      </c>
      <c r="W21" s="5">
        <v>2019</v>
      </c>
      <c r="X21" s="5">
        <v>2020</v>
      </c>
      <c r="Y21" s="5">
        <v>2021</v>
      </c>
      <c r="Z21" s="5">
        <v>2022</v>
      </c>
      <c r="AA21" s="5">
        <v>2023</v>
      </c>
      <c r="AB21" s="5">
        <v>2024</v>
      </c>
      <c r="AC21" s="5">
        <v>2025</v>
      </c>
      <c r="AD21" s="6">
        <v>2026</v>
      </c>
    </row>
    <row r="22" spans="2:36" x14ac:dyDescent="0.25">
      <c r="B22" s="7" t="s">
        <v>4</v>
      </c>
      <c r="C22" s="8">
        <v>278946.19</v>
      </c>
      <c r="D22" s="8">
        <v>279629.40999999997</v>
      </c>
      <c r="E22" s="8">
        <v>228806.19</v>
      </c>
      <c r="F22" s="8">
        <v>275620.86</v>
      </c>
      <c r="G22" s="8">
        <v>458148.24</v>
      </c>
      <c r="H22" s="8">
        <v>626009</v>
      </c>
      <c r="I22" s="8">
        <v>611241</v>
      </c>
      <c r="J22" s="9">
        <v>684149.65</v>
      </c>
      <c r="L22" s="7" t="s">
        <v>4</v>
      </c>
      <c r="M22" s="8">
        <v>806297.73</v>
      </c>
      <c r="N22" s="8">
        <v>1081510.6600000001</v>
      </c>
      <c r="O22" s="8">
        <v>1536778.89</v>
      </c>
      <c r="P22" s="8">
        <v>1635729.02</v>
      </c>
      <c r="Q22" s="8">
        <v>1764311.44</v>
      </c>
      <c r="R22" s="8">
        <v>1556174</v>
      </c>
      <c r="S22" s="8">
        <v>1389471</v>
      </c>
      <c r="T22" s="9">
        <v>1421241</v>
      </c>
      <c r="V22" s="7" t="s">
        <v>4</v>
      </c>
      <c r="W22" s="8">
        <v>1997339.77</v>
      </c>
      <c r="X22" s="8">
        <v>1745701.92</v>
      </c>
      <c r="Y22" s="8">
        <v>1998254.75</v>
      </c>
      <c r="Z22" s="8">
        <v>2393152.5299999998</v>
      </c>
      <c r="AA22" s="8">
        <v>2576909.1100000003</v>
      </c>
      <c r="AB22" s="8">
        <v>3012119</v>
      </c>
      <c r="AC22" s="8">
        <v>3421463</v>
      </c>
      <c r="AD22" s="9">
        <v>3473021</v>
      </c>
      <c r="AE22" s="14"/>
      <c r="AF22" s="14"/>
      <c r="AG22" s="14"/>
      <c r="AH22" s="14"/>
      <c r="AI22" s="14"/>
      <c r="AJ22" s="14"/>
    </row>
    <row r="23" spans="2:36" x14ac:dyDescent="0.25">
      <c r="B23" s="7" t="s">
        <v>5</v>
      </c>
      <c r="C23" s="8">
        <v>201535.12</v>
      </c>
      <c r="D23" s="8">
        <v>139095.67000000001</v>
      </c>
      <c r="E23" s="8">
        <v>140674.53</v>
      </c>
      <c r="F23" s="8">
        <v>197802.95</v>
      </c>
      <c r="G23" s="8">
        <v>366618.25</v>
      </c>
      <c r="H23" s="8">
        <v>438043</v>
      </c>
      <c r="I23" s="8">
        <v>520639</v>
      </c>
      <c r="J23" s="9">
        <v>585630.96</v>
      </c>
      <c r="L23" s="7" t="s">
        <v>5</v>
      </c>
      <c r="M23" s="8">
        <v>580701.38</v>
      </c>
      <c r="N23" s="8">
        <v>1088058.1099999999</v>
      </c>
      <c r="O23" s="8">
        <v>1663904.83</v>
      </c>
      <c r="P23" s="8">
        <v>1595185.1</v>
      </c>
      <c r="Q23" s="8">
        <v>1700383.84</v>
      </c>
      <c r="R23" s="8">
        <v>1445625</v>
      </c>
      <c r="S23" s="8">
        <v>1244607</v>
      </c>
      <c r="T23" s="9">
        <v>1218753</v>
      </c>
      <c r="V23" s="7" t="s">
        <v>5</v>
      </c>
      <c r="W23" s="8">
        <v>1810515.43</v>
      </c>
      <c r="X23" s="8">
        <v>1788013.62</v>
      </c>
      <c r="Y23" s="8">
        <v>1928872.6</v>
      </c>
      <c r="Z23" s="8">
        <v>2334752</v>
      </c>
      <c r="AA23" s="8">
        <v>2617170.2400000002</v>
      </c>
      <c r="AB23" s="8">
        <v>2940930</v>
      </c>
      <c r="AC23" s="8">
        <v>3451016</v>
      </c>
      <c r="AD23" s="9">
        <v>3498020</v>
      </c>
      <c r="AE23" s="14"/>
      <c r="AF23" s="14"/>
      <c r="AG23" s="14"/>
      <c r="AH23" s="14"/>
      <c r="AI23" s="14"/>
      <c r="AJ23" s="14"/>
    </row>
    <row r="24" spans="2:36" x14ac:dyDescent="0.25">
      <c r="B24" s="7" t="s">
        <v>6</v>
      </c>
      <c r="C24" s="8">
        <v>118686.1</v>
      </c>
      <c r="D24" s="8">
        <v>53833.09</v>
      </c>
      <c r="E24" s="8">
        <v>56989.58</v>
      </c>
      <c r="F24" s="8">
        <v>121517.26</v>
      </c>
      <c r="G24" s="8">
        <v>377105.03</v>
      </c>
      <c r="H24" s="8">
        <v>346534</v>
      </c>
      <c r="I24" s="8">
        <v>437360.78</v>
      </c>
      <c r="J24" s="9">
        <v>494009.8</v>
      </c>
      <c r="L24" s="7" t="s">
        <v>6</v>
      </c>
      <c r="M24" s="8">
        <v>692539.2699999999</v>
      </c>
      <c r="N24" s="8">
        <v>1079858.45</v>
      </c>
      <c r="O24" s="8">
        <v>1511407.8900000001</v>
      </c>
      <c r="P24" s="8">
        <v>1549736.3900000001</v>
      </c>
      <c r="Q24" s="8">
        <v>1586576.57</v>
      </c>
      <c r="R24" s="8">
        <v>1282834</v>
      </c>
      <c r="S24" s="8">
        <v>1152983</v>
      </c>
      <c r="T24" s="9">
        <v>1093840.79</v>
      </c>
      <c r="V24" s="7" t="s">
        <v>6</v>
      </c>
      <c r="W24" s="8">
        <v>1816543.0599999998</v>
      </c>
      <c r="X24" s="8">
        <v>1701079.55</v>
      </c>
      <c r="Y24" s="8">
        <v>1955723.8399999999</v>
      </c>
      <c r="Z24" s="8">
        <v>2363157.86</v>
      </c>
      <c r="AA24" s="8">
        <v>2627853.3499999996</v>
      </c>
      <c r="AB24" s="8">
        <v>2960176</v>
      </c>
      <c r="AC24" s="8">
        <v>3450447</v>
      </c>
      <c r="AD24" s="9">
        <v>3521868.17</v>
      </c>
      <c r="AE24" s="14"/>
      <c r="AF24" s="14"/>
      <c r="AG24" s="14"/>
      <c r="AH24" s="14"/>
      <c r="AI24" s="14"/>
      <c r="AJ24" s="14"/>
    </row>
    <row r="25" spans="2:36" x14ac:dyDescent="0.25">
      <c r="B25" s="7" t="s">
        <v>7</v>
      </c>
      <c r="C25" s="8">
        <v>38738.76</v>
      </c>
      <c r="D25" s="8">
        <v>54447.25</v>
      </c>
      <c r="E25" s="8">
        <v>-38159.589999999997</v>
      </c>
      <c r="F25" s="8">
        <v>37114.160000000003</v>
      </c>
      <c r="G25" s="8">
        <v>187487</v>
      </c>
      <c r="H25" s="8">
        <v>256496</v>
      </c>
      <c r="I25" s="8">
        <v>443331</v>
      </c>
      <c r="J25" s="9">
        <v>298951</v>
      </c>
      <c r="L25" s="7" t="s">
        <v>7</v>
      </c>
      <c r="M25" s="8">
        <v>979886.52999999991</v>
      </c>
      <c r="N25" s="8">
        <v>1276663.1300000001</v>
      </c>
      <c r="O25" s="8">
        <v>1699874.0899999999</v>
      </c>
      <c r="P25" s="8">
        <v>1718464.5</v>
      </c>
      <c r="Q25" s="8">
        <v>1712318</v>
      </c>
      <c r="R25" s="8">
        <v>1518413</v>
      </c>
      <c r="S25" s="8">
        <v>1472940</v>
      </c>
      <c r="T25" s="9">
        <v>798571</v>
      </c>
      <c r="V25" s="7" t="s">
        <v>7</v>
      </c>
      <c r="W25" s="8">
        <v>1826966.91</v>
      </c>
      <c r="X25" s="8">
        <v>1888125.13</v>
      </c>
      <c r="Y25" s="8">
        <v>1962405.69</v>
      </c>
      <c r="Z25" s="8">
        <v>2382914.7999999998</v>
      </c>
      <c r="AA25" s="8">
        <v>2661655</v>
      </c>
      <c r="AB25" s="8">
        <v>2989213</v>
      </c>
      <c r="AC25" s="8">
        <v>3348636</v>
      </c>
      <c r="AD25" s="9">
        <v>3553934.37</v>
      </c>
      <c r="AE25" s="14"/>
      <c r="AF25" s="14"/>
      <c r="AG25" s="14"/>
      <c r="AH25" s="14"/>
      <c r="AI25" s="14"/>
      <c r="AJ25" s="14"/>
    </row>
    <row r="26" spans="2:36" x14ac:dyDescent="0.25">
      <c r="B26" s="7" t="s">
        <v>8</v>
      </c>
      <c r="C26" s="8">
        <v>-47902.48</v>
      </c>
      <c r="D26" s="8">
        <v>-134923.12</v>
      </c>
      <c r="E26" s="8">
        <v>-129002.19</v>
      </c>
      <c r="F26" s="8">
        <v>-31140.78</v>
      </c>
      <c r="G26" s="8">
        <v>114465.87</v>
      </c>
      <c r="H26" s="8">
        <v>203856</v>
      </c>
      <c r="I26" s="8">
        <f>266472</f>
        <v>266472</v>
      </c>
      <c r="J26" s="9"/>
      <c r="L26" s="7" t="s">
        <v>8</v>
      </c>
      <c r="M26" s="8">
        <v>715776.09999999986</v>
      </c>
      <c r="N26" s="8">
        <v>1093714.0900000001</v>
      </c>
      <c r="O26" s="8">
        <v>1431550.3299999998</v>
      </c>
      <c r="P26" s="8">
        <v>1502102.08</v>
      </c>
      <c r="Q26" s="8">
        <v>1511918.52</v>
      </c>
      <c r="R26" s="8">
        <v>1287069</v>
      </c>
      <c r="S26" s="8">
        <f>308773+136879+772159</f>
        <v>1217811</v>
      </c>
      <c r="T26" s="9"/>
      <c r="V26" s="7" t="s">
        <v>8</v>
      </c>
      <c r="W26" s="8">
        <v>1798139.52</v>
      </c>
      <c r="X26" s="8">
        <v>1850060.49</v>
      </c>
      <c r="Y26" s="8">
        <v>2011135.7599999998</v>
      </c>
      <c r="Z26" s="8">
        <v>2459625.5900000003</v>
      </c>
      <c r="AA26" s="8">
        <v>2704875.8729999997</v>
      </c>
      <c r="AB26" s="8">
        <v>3073616</v>
      </c>
      <c r="AC26" s="8">
        <f>1253268+464695+1711654</f>
        <v>3429617</v>
      </c>
      <c r="AD26" s="9"/>
      <c r="AE26" s="14"/>
      <c r="AF26" s="14"/>
      <c r="AG26" s="14"/>
      <c r="AH26" s="14"/>
      <c r="AI26" s="14"/>
      <c r="AJ26" s="14"/>
    </row>
    <row r="27" spans="2:36" x14ac:dyDescent="0.25">
      <c r="B27" s="7" t="s">
        <v>9</v>
      </c>
      <c r="C27" s="8">
        <v>-133056.31</v>
      </c>
      <c r="D27" s="8">
        <v>254538.3</v>
      </c>
      <c r="E27" s="8">
        <v>193282.94</v>
      </c>
      <c r="F27" s="8">
        <v>355878.95</v>
      </c>
      <c r="G27" s="8">
        <v>479820.36</v>
      </c>
      <c r="H27" s="8">
        <v>563015</v>
      </c>
      <c r="I27" s="8">
        <v>725163</v>
      </c>
      <c r="J27" s="9"/>
      <c r="L27" s="7" t="s">
        <v>9</v>
      </c>
      <c r="M27" s="8">
        <v>766334.57</v>
      </c>
      <c r="N27" s="8">
        <v>1237170.9500000002</v>
      </c>
      <c r="O27" s="8">
        <v>1499025.26</v>
      </c>
      <c r="P27" s="8">
        <v>1613840.84</v>
      </c>
      <c r="Q27" s="8">
        <v>1562969.5</v>
      </c>
      <c r="R27" s="8">
        <v>1289786</v>
      </c>
      <c r="S27" s="8">
        <v>1208962</v>
      </c>
      <c r="T27" s="9"/>
      <c r="V27" s="7" t="s">
        <v>9</v>
      </c>
      <c r="W27" s="8">
        <v>1810950.87</v>
      </c>
      <c r="X27" s="8">
        <v>1876361.47</v>
      </c>
      <c r="Y27" s="8">
        <v>2062509.98</v>
      </c>
      <c r="Z27" s="8">
        <v>2500566</v>
      </c>
      <c r="AA27" s="8">
        <v>2776747.4000000004</v>
      </c>
      <c r="AB27" s="8">
        <v>3116528</v>
      </c>
      <c r="AC27" s="8">
        <v>3005858</v>
      </c>
      <c r="AD27" s="9"/>
      <c r="AE27" s="14"/>
      <c r="AF27" s="14"/>
      <c r="AG27" s="14"/>
      <c r="AH27" s="14"/>
      <c r="AI27" s="14"/>
      <c r="AJ27" s="14"/>
    </row>
    <row r="28" spans="2:36" x14ac:dyDescent="0.25">
      <c r="B28" s="7" t="s">
        <v>10</v>
      </c>
      <c r="C28" s="8">
        <v>167639.19</v>
      </c>
      <c r="D28" s="8">
        <v>179470.82</v>
      </c>
      <c r="E28" s="8">
        <v>195331.73</v>
      </c>
      <c r="F28" s="8">
        <v>334158.99</v>
      </c>
      <c r="G28" s="8">
        <v>469626.15</v>
      </c>
      <c r="H28" s="8">
        <v>548638</v>
      </c>
      <c r="I28" s="8">
        <v>612979</v>
      </c>
      <c r="J28" s="9"/>
      <c r="L28" s="7" t="s">
        <v>10</v>
      </c>
      <c r="M28" s="8">
        <v>1058987.1399999999</v>
      </c>
      <c r="N28" s="8">
        <v>1444144.08</v>
      </c>
      <c r="O28" s="8">
        <v>1590576.25</v>
      </c>
      <c r="P28" s="8">
        <v>1604849.4</v>
      </c>
      <c r="Q28" s="8">
        <v>1787350.19</v>
      </c>
      <c r="R28" s="8">
        <v>1503753</v>
      </c>
      <c r="S28" s="8">
        <v>1468882</v>
      </c>
      <c r="T28" s="9"/>
      <c r="V28" s="7" t="s">
        <v>10</v>
      </c>
      <c r="W28" s="8">
        <v>1863941.1400000001</v>
      </c>
      <c r="X28" s="8">
        <v>1914343.63</v>
      </c>
      <c r="Y28" s="8">
        <v>2118520.9699999997</v>
      </c>
      <c r="Z28" s="8">
        <v>2575911.63</v>
      </c>
      <c r="AA28" s="8">
        <v>2846436.54</v>
      </c>
      <c r="AB28" s="8">
        <v>3172141</v>
      </c>
      <c r="AC28" s="8">
        <v>3028091</v>
      </c>
      <c r="AD28" s="9"/>
      <c r="AE28" s="14"/>
      <c r="AF28" s="14"/>
      <c r="AG28" s="14"/>
      <c r="AH28" s="14"/>
      <c r="AI28" s="14"/>
      <c r="AJ28" s="14"/>
    </row>
    <row r="29" spans="2:36" x14ac:dyDescent="0.25">
      <c r="B29" s="7" t="s">
        <v>11</v>
      </c>
      <c r="C29" s="8">
        <v>201741.18</v>
      </c>
      <c r="D29" s="8">
        <v>231097.12</v>
      </c>
      <c r="E29" s="8">
        <v>149066.72</v>
      </c>
      <c r="F29" s="8">
        <v>301336</v>
      </c>
      <c r="G29" s="8">
        <v>413808.79</v>
      </c>
      <c r="H29" s="8">
        <v>585631</v>
      </c>
      <c r="I29" s="8">
        <v>528124</v>
      </c>
      <c r="J29" s="9"/>
      <c r="L29" s="7" t="s">
        <v>11</v>
      </c>
      <c r="M29" s="8">
        <v>1084153.06</v>
      </c>
      <c r="N29" s="8">
        <v>1463381.03</v>
      </c>
      <c r="O29" s="8">
        <v>1858621.5499999998</v>
      </c>
      <c r="P29" s="8">
        <v>1743518.8</v>
      </c>
      <c r="Q29" s="8">
        <v>1627770.3</v>
      </c>
      <c r="R29" s="8">
        <v>1469212</v>
      </c>
      <c r="S29" s="8">
        <v>1398085</v>
      </c>
      <c r="T29" s="9"/>
      <c r="V29" s="7" t="s">
        <v>11</v>
      </c>
      <c r="W29" s="8">
        <v>1917557.37</v>
      </c>
      <c r="X29" s="8">
        <v>1940468.7799999998</v>
      </c>
      <c r="Y29" s="8">
        <v>2169344.62</v>
      </c>
      <c r="Z29" s="8">
        <v>2630994.5999999996</v>
      </c>
      <c r="AA29" s="8">
        <v>2888234.92</v>
      </c>
      <c r="AB29" s="8">
        <f>1170166+1648993+396749</f>
        <v>3215908</v>
      </c>
      <c r="AC29" s="8">
        <v>3518804</v>
      </c>
      <c r="AD29" s="9"/>
      <c r="AE29" s="14"/>
      <c r="AF29" s="14"/>
      <c r="AG29" s="14"/>
      <c r="AH29" s="14"/>
      <c r="AI29" s="14"/>
      <c r="AJ29" s="14"/>
    </row>
    <row r="30" spans="2:36" x14ac:dyDescent="0.25">
      <c r="B30" s="7" t="s">
        <v>12</v>
      </c>
      <c r="C30" s="8">
        <v>108577.76</v>
      </c>
      <c r="D30" s="8">
        <v>45997.919999999998</v>
      </c>
      <c r="E30" s="8">
        <v>56368.7</v>
      </c>
      <c r="F30" s="8">
        <v>213617</v>
      </c>
      <c r="G30" s="8">
        <v>311509.46000000002</v>
      </c>
      <c r="H30" s="8">
        <v>489208</v>
      </c>
      <c r="I30" s="8">
        <v>618282</v>
      </c>
      <c r="J30" s="9"/>
      <c r="L30" s="7" t="s">
        <v>12</v>
      </c>
      <c r="M30" s="8">
        <v>907957.23</v>
      </c>
      <c r="N30" s="8">
        <v>1550040.04</v>
      </c>
      <c r="O30" s="8">
        <v>1861896.6600000001</v>
      </c>
      <c r="P30" s="8">
        <v>1751100.81</v>
      </c>
      <c r="Q30" s="8">
        <v>1627340.55</v>
      </c>
      <c r="R30" s="8">
        <v>1582519</v>
      </c>
      <c r="S30" s="8">
        <v>1813084</v>
      </c>
      <c r="T30" s="9"/>
      <c r="V30" s="7" t="s">
        <v>12</v>
      </c>
      <c r="W30" s="8">
        <v>1946814.7400000002</v>
      </c>
      <c r="X30" s="8">
        <v>1935185.29</v>
      </c>
      <c r="Y30" s="8">
        <v>2207317.6500000004</v>
      </c>
      <c r="Z30" s="8">
        <v>2635398.6799999997</v>
      </c>
      <c r="AA30" s="8">
        <v>2910685.8200000003</v>
      </c>
      <c r="AB30" s="8">
        <f>1203016+322719+1663041</f>
        <v>3188776</v>
      </c>
      <c r="AC30" s="8">
        <v>3549155</v>
      </c>
      <c r="AD30" s="9"/>
      <c r="AE30" s="14"/>
      <c r="AF30" s="14"/>
      <c r="AG30" s="14"/>
      <c r="AH30" s="14"/>
      <c r="AI30" s="14"/>
      <c r="AJ30" s="14"/>
    </row>
    <row r="31" spans="2:36" x14ac:dyDescent="0.25">
      <c r="B31" s="7" t="s">
        <v>13</v>
      </c>
      <c r="C31" s="8">
        <v>59462.45</v>
      </c>
      <c r="D31" s="8">
        <v>-110252.45</v>
      </c>
      <c r="E31" s="8">
        <v>-80793.210000000006</v>
      </c>
      <c r="F31" s="8">
        <v>99654.52</v>
      </c>
      <c r="G31" s="8">
        <v>172309</v>
      </c>
      <c r="H31" s="8">
        <v>278889</v>
      </c>
      <c r="I31" s="8">
        <v>617613</v>
      </c>
      <c r="J31" s="9"/>
      <c r="L31" s="7" t="s">
        <v>13</v>
      </c>
      <c r="M31" s="8">
        <v>997305.08</v>
      </c>
      <c r="N31" s="8">
        <v>1513652.3</v>
      </c>
      <c r="O31" s="8">
        <v>1568845.5299999998</v>
      </c>
      <c r="P31" s="8">
        <v>1684978.94</v>
      </c>
      <c r="Q31" s="8">
        <v>1681712.13</v>
      </c>
      <c r="R31" s="8">
        <v>1550715</v>
      </c>
      <c r="S31" s="8">
        <v>1902688</v>
      </c>
      <c r="T31" s="9"/>
      <c r="V31" s="7" t="s">
        <v>13</v>
      </c>
      <c r="W31" s="8">
        <v>1877739.86</v>
      </c>
      <c r="X31" s="8">
        <v>1901681.9100000001</v>
      </c>
      <c r="Y31" s="8">
        <v>2224352.1800000002</v>
      </c>
      <c r="Z31" s="8">
        <v>2664941.5</v>
      </c>
      <c r="AA31" s="8">
        <v>2940777</v>
      </c>
      <c r="AB31" s="8">
        <f>1246013+405816+1669676</f>
        <v>3321505</v>
      </c>
      <c r="AC31" s="8">
        <v>3582457</v>
      </c>
      <c r="AD31" s="9"/>
      <c r="AE31" s="14"/>
      <c r="AF31" s="14"/>
      <c r="AG31" s="14"/>
      <c r="AH31" s="14"/>
      <c r="AI31" s="14"/>
      <c r="AJ31" s="14"/>
    </row>
    <row r="32" spans="2:36" x14ac:dyDescent="0.25">
      <c r="B32" s="7" t="s">
        <v>14</v>
      </c>
      <c r="C32" s="8">
        <v>-49680.97</v>
      </c>
      <c r="D32" s="8">
        <v>115500.35</v>
      </c>
      <c r="E32" s="8">
        <v>217571.03</v>
      </c>
      <c r="F32" s="8">
        <v>462887.62</v>
      </c>
      <c r="G32" s="8">
        <v>604065</v>
      </c>
      <c r="H32" s="8">
        <v>584762</v>
      </c>
      <c r="I32" s="8">
        <v>869750.93</v>
      </c>
      <c r="J32" s="9"/>
      <c r="L32" s="7" t="s">
        <v>14</v>
      </c>
      <c r="M32" s="8">
        <v>979617.95</v>
      </c>
      <c r="N32" s="8">
        <v>1453767.76</v>
      </c>
      <c r="O32" s="8">
        <v>1617365.4300000002</v>
      </c>
      <c r="P32" s="8">
        <v>1760947.9300000002</v>
      </c>
      <c r="Q32" s="8">
        <v>1639077</v>
      </c>
      <c r="R32" s="8">
        <v>1488482</v>
      </c>
      <c r="S32" s="8">
        <v>1778053.95</v>
      </c>
      <c r="T32" s="9"/>
      <c r="V32" s="7" t="s">
        <v>14</v>
      </c>
      <c r="W32" s="8">
        <v>1854624.37</v>
      </c>
      <c r="X32" s="8">
        <v>1903516.2999999998</v>
      </c>
      <c r="Y32" s="8">
        <v>2311172.71</v>
      </c>
      <c r="Z32" s="8">
        <v>2728864.5700000003</v>
      </c>
      <c r="AA32" s="8">
        <v>3022163</v>
      </c>
      <c r="AB32" s="8">
        <f>1282008+415870+1675934</f>
        <v>3373812</v>
      </c>
      <c r="AC32" s="8">
        <v>3624682.48</v>
      </c>
      <c r="AD32" s="9"/>
      <c r="AE32" s="14"/>
      <c r="AF32" s="14"/>
      <c r="AG32" s="14"/>
      <c r="AH32" s="14"/>
    </row>
    <row r="33" spans="2:34" ht="15.75" thickBot="1" x14ac:dyDescent="0.3">
      <c r="B33" s="10" t="s">
        <v>15</v>
      </c>
      <c r="C33" s="11">
        <v>353550.79</v>
      </c>
      <c r="D33" s="11">
        <v>306794.64</v>
      </c>
      <c r="E33" s="11">
        <v>349031.84</v>
      </c>
      <c r="F33" s="11">
        <v>528529.44999999995</v>
      </c>
      <c r="G33" s="11">
        <v>604979</v>
      </c>
      <c r="H33" s="11">
        <v>688858</v>
      </c>
      <c r="I33" s="11">
        <v>770358</v>
      </c>
      <c r="J33" s="12"/>
      <c r="L33" s="10" t="s">
        <v>15</v>
      </c>
      <c r="M33" s="11">
        <v>872968.09</v>
      </c>
      <c r="N33" s="11">
        <v>1526438.2000000002</v>
      </c>
      <c r="O33" s="11">
        <f>774585.87+136879.52+852258.47</f>
        <v>1763723.8599999999</v>
      </c>
      <c r="P33" s="11">
        <v>1610101.5699999998</v>
      </c>
      <c r="Q33" s="11">
        <v>1504357.6600000001</v>
      </c>
      <c r="R33" s="11">
        <v>1215948</v>
      </c>
      <c r="S33" s="11">
        <v>1394953.69</v>
      </c>
      <c r="T33" s="12"/>
      <c r="V33" s="10" t="s">
        <v>15</v>
      </c>
      <c r="W33" s="11">
        <v>1735301.28</v>
      </c>
      <c r="X33" s="11">
        <v>1960150.96</v>
      </c>
      <c r="Y33" s="11">
        <v>2352919.87</v>
      </c>
      <c r="Z33" s="11">
        <v>2653155.87</v>
      </c>
      <c r="AA33" s="11">
        <v>3075463</v>
      </c>
      <c r="AB33" s="11">
        <v>3002985</v>
      </c>
      <c r="AC33" s="11">
        <v>3602006</v>
      </c>
      <c r="AD33" s="12"/>
      <c r="AE33" s="14"/>
      <c r="AF33" s="14"/>
      <c r="AG33" s="14"/>
      <c r="AH33" s="14"/>
    </row>
    <row r="34" spans="2:34" x14ac:dyDescent="0.25">
      <c r="O34" s="15"/>
      <c r="P34" s="15"/>
      <c r="Y34" s="16"/>
      <c r="Z34" s="16"/>
    </row>
    <row r="35" spans="2:34" ht="15" customHeight="1" x14ac:dyDescent="0.25">
      <c r="B35" s="24" t="s">
        <v>19</v>
      </c>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18"/>
      <c r="AC35" s="19"/>
    </row>
    <row r="36" spans="2:34" ht="22.5" customHeight="1" x14ac:dyDescent="0.25">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18"/>
      <c r="AC36" s="19"/>
    </row>
    <row r="37" spans="2:34" x14ac:dyDescent="0.25">
      <c r="B37" s="24" t="s">
        <v>20</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18"/>
      <c r="AC37" s="19"/>
    </row>
    <row r="38" spans="2:34" x14ac:dyDescent="0.25">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row>
    <row r="40" spans="2:34" ht="15.75" thickBot="1" x14ac:dyDescent="0.3"/>
    <row r="41" spans="2:34" ht="15.75" thickBot="1" x14ac:dyDescent="0.3">
      <c r="F41" s="20" t="s">
        <v>22</v>
      </c>
      <c r="G41" s="21"/>
      <c r="H41" s="21"/>
      <c r="I41" s="21"/>
      <c r="J41" s="21"/>
      <c r="K41" s="21"/>
      <c r="L41" s="21"/>
      <c r="M41" s="21"/>
      <c r="N41" s="21"/>
      <c r="O41" s="21"/>
      <c r="P41" s="21"/>
      <c r="Q41" s="22"/>
    </row>
  </sheetData>
  <mergeCells count="10">
    <mergeCell ref="F41:Q41"/>
    <mergeCell ref="B1:AD1"/>
    <mergeCell ref="B35:AA36"/>
    <mergeCell ref="B37:AA37"/>
    <mergeCell ref="B3:J4"/>
    <mergeCell ref="B19:J20"/>
    <mergeCell ref="L3:T4"/>
    <mergeCell ref="L19:T20"/>
    <mergeCell ref="V3:AD4"/>
    <mergeCell ref="V19:AD20"/>
  </mergeCells>
  <printOptions horizontalCentered="1"/>
  <pageMargins left="0.25" right="0.25" top="0.75" bottom="0.75" header="0.3" footer="0.3"/>
  <pageSetup scale="6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2022-2026 YTD</vt:lpstr>
      <vt:lpstr>'2022-2026 YTD'!Print_Area</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Timothy Russo</dc:creator>
  <cp:lastModifiedBy>Daniel Cavallari</cp:lastModifiedBy>
  <cp:lastPrinted>2024-10-29T12:31:55Z</cp:lastPrinted>
  <dcterms:created xsi:type="dcterms:W3CDTF">2023-01-05T15:29:02Z</dcterms:created>
  <dcterms:modified xsi:type="dcterms:W3CDTF">2026-05-26T14:04:29Z</dcterms:modified>
</cp:coreProperties>
</file>